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528" windowWidth="15768" windowHeight="12312"/>
  </bookViews>
  <sheets>
    <sheet name="приложение" sheetId="5" r:id="rId1"/>
  </sheets>
  <definedNames>
    <definedName name="_xlnm._FilterDatabase" localSheetId="0" hidden="1">приложение!$A$3:$E$487</definedName>
    <definedName name="_xlnm.Print_Titles" localSheetId="0">приложение!$3:$3</definedName>
    <definedName name="_xlnm.Print_Area" localSheetId="0">приложение!$A$1:$E$495</definedName>
  </definedNames>
  <calcPr calcId="145621"/>
</workbook>
</file>

<file path=xl/calcChain.xml><?xml version="1.0" encoding="utf-8"?>
<calcChain xmlns="http://schemas.openxmlformats.org/spreadsheetml/2006/main">
  <c r="D392" i="5" l="1"/>
  <c r="C392" i="5"/>
  <c r="C244" i="5"/>
  <c r="C205" i="5"/>
  <c r="C178" i="5" s="1"/>
  <c r="D152" i="5"/>
  <c r="E486" i="5"/>
  <c r="E483" i="5"/>
  <c r="E484" i="5"/>
  <c r="E485" i="5"/>
  <c r="E480" i="5"/>
  <c r="E476" i="5"/>
  <c r="E477" i="5"/>
  <c r="E478" i="5"/>
  <c r="E479" i="5"/>
  <c r="E481" i="5"/>
  <c r="E475" i="5"/>
  <c r="E473" i="5"/>
  <c r="E461" i="5"/>
  <c r="E462" i="5"/>
  <c r="E463" i="5"/>
  <c r="E464" i="5"/>
  <c r="E465" i="5"/>
  <c r="E466" i="5"/>
  <c r="E467" i="5"/>
  <c r="E468" i="5"/>
  <c r="E470" i="5"/>
  <c r="E455" i="5"/>
  <c r="E456" i="5"/>
  <c r="E457" i="5"/>
  <c r="E458" i="5"/>
  <c r="E459" i="5"/>
  <c r="E460" i="5"/>
  <c r="E453" i="5"/>
  <c r="E450" i="5"/>
  <c r="E452" i="5"/>
  <c r="E443" i="5"/>
  <c r="E444" i="5"/>
  <c r="E445" i="5"/>
  <c r="E446" i="5"/>
  <c r="E447" i="5"/>
  <c r="E448" i="5"/>
  <c r="E449" i="5"/>
  <c r="D429" i="5"/>
  <c r="C429" i="5"/>
  <c r="E439" i="5"/>
  <c r="E434" i="5"/>
  <c r="E435" i="5"/>
  <c r="E436" i="5"/>
  <c r="E437" i="5"/>
  <c r="E438" i="5"/>
  <c r="E431" i="5"/>
  <c r="E432" i="5"/>
  <c r="E420" i="5"/>
  <c r="E421" i="5"/>
  <c r="D420" i="5"/>
  <c r="C420" i="5"/>
  <c r="E408" i="5"/>
  <c r="E409" i="5"/>
  <c r="C408" i="5"/>
  <c r="E407" i="5"/>
  <c r="E346" i="5"/>
  <c r="C345" i="5"/>
  <c r="E308" i="5"/>
  <c r="E291" i="5"/>
  <c r="D290" i="5"/>
  <c r="E290" i="5" s="1"/>
  <c r="C290" i="5"/>
  <c r="D242" i="5"/>
  <c r="D237" i="5"/>
  <c r="D225" i="5"/>
  <c r="E223" i="5"/>
  <c r="C221" i="5"/>
  <c r="E220" i="5"/>
  <c r="C219" i="5"/>
  <c r="E218" i="5"/>
  <c r="C217" i="5"/>
  <c r="E215" i="5"/>
  <c r="C214" i="5"/>
  <c r="E211" i="5"/>
  <c r="C210" i="5"/>
  <c r="E204" i="5"/>
  <c r="C203" i="5"/>
  <c r="E200" i="5"/>
  <c r="C199" i="5"/>
  <c r="E196" i="5"/>
  <c r="C194" i="5"/>
  <c r="E190" i="5"/>
  <c r="E191" i="5"/>
  <c r="C188" i="5"/>
  <c r="E168" i="5"/>
  <c r="E169" i="5"/>
  <c r="C167" i="5"/>
  <c r="D124" i="5"/>
  <c r="D123" i="5" s="1"/>
  <c r="E115" i="5"/>
  <c r="C113" i="5"/>
  <c r="C114" i="5"/>
  <c r="E90" i="5"/>
  <c r="D18" i="5"/>
  <c r="E15" i="5"/>
  <c r="C10" i="5"/>
  <c r="D408" i="5" l="1"/>
  <c r="D345" i="5"/>
  <c r="D219" i="5"/>
  <c r="E219" i="5" s="1"/>
  <c r="D217" i="5"/>
  <c r="E217" i="5" s="1"/>
  <c r="D214" i="5"/>
  <c r="E214" i="5" s="1"/>
  <c r="D194" i="5"/>
  <c r="D167" i="5"/>
  <c r="E167" i="5" s="1"/>
  <c r="D107" i="5"/>
  <c r="D100" i="5"/>
  <c r="D97" i="5"/>
  <c r="D96" i="5" s="1"/>
  <c r="E345" i="5" l="1"/>
  <c r="D244" i="5"/>
  <c r="E440" i="5"/>
  <c r="E241" i="5"/>
  <c r="D230" i="5"/>
  <c r="D114" i="5"/>
  <c r="D92" i="5"/>
  <c r="E52" i="5"/>
  <c r="D113" i="5" l="1"/>
  <c r="E113" i="5" s="1"/>
  <c r="E114" i="5"/>
  <c r="D442" i="5"/>
  <c r="C442" i="5"/>
  <c r="E482" i="5"/>
  <c r="E454" i="5"/>
  <c r="E433" i="5"/>
  <c r="C430" i="5"/>
  <c r="C428" i="5" s="1"/>
  <c r="C427" i="5" s="1"/>
  <c r="E417" i="5"/>
  <c r="D416" i="5"/>
  <c r="E416" i="5" s="1"/>
  <c r="C416" i="5"/>
  <c r="E406" i="5"/>
  <c r="C405" i="5"/>
  <c r="E404" i="5"/>
  <c r="D403" i="5"/>
  <c r="C403" i="5"/>
  <c r="E403" i="5" l="1"/>
  <c r="E357" i="5"/>
  <c r="D356" i="5"/>
  <c r="C356" i="5"/>
  <c r="E349" i="5"/>
  <c r="D348" i="5"/>
  <c r="C348" i="5"/>
  <c r="E340" i="5"/>
  <c r="D339" i="5"/>
  <c r="C339" i="5"/>
  <c r="E305" i="5"/>
  <c r="D304" i="5"/>
  <c r="C304" i="5"/>
  <c r="E300" i="5"/>
  <c r="C299" i="5"/>
  <c r="E294" i="5"/>
  <c r="D293" i="5"/>
  <c r="C293" i="5"/>
  <c r="E289" i="5"/>
  <c r="E266" i="5"/>
  <c r="D265" i="5"/>
  <c r="C265" i="5"/>
  <c r="E222" i="5"/>
  <c r="C216" i="5"/>
  <c r="E202" i="5"/>
  <c r="D201" i="5"/>
  <c r="C201" i="5"/>
  <c r="D199" i="5"/>
  <c r="E199" i="5" s="1"/>
  <c r="E356" i="5" l="1"/>
  <c r="E339" i="5"/>
  <c r="E348" i="5"/>
  <c r="E265" i="5"/>
  <c r="E293" i="5"/>
  <c r="E304" i="5"/>
  <c r="E201" i="5"/>
  <c r="E155" i="5"/>
  <c r="D95" i="5"/>
  <c r="D68" i="5" l="1"/>
  <c r="D10" i="5"/>
  <c r="D405" i="5" l="1"/>
  <c r="E405" i="5" s="1"/>
  <c r="D314" i="5"/>
  <c r="D299" i="5"/>
  <c r="E299" i="5" s="1"/>
  <c r="D210" i="5" l="1"/>
  <c r="E210" i="5" s="1"/>
  <c r="D130" i="5"/>
  <c r="D65" i="5"/>
  <c r="D221" i="5" l="1"/>
  <c r="D216" i="5" s="1"/>
  <c r="D188" i="5"/>
  <c r="E112" i="5"/>
  <c r="E221" i="5" l="1"/>
  <c r="E138" i="5"/>
  <c r="E471" i="5"/>
  <c r="D425" i="5"/>
  <c r="E388" i="5"/>
  <c r="D387" i="5"/>
  <c r="C387" i="5"/>
  <c r="E344" i="5"/>
  <c r="D343" i="5"/>
  <c r="C343" i="5"/>
  <c r="E337" i="5"/>
  <c r="D336" i="5"/>
  <c r="C336" i="5"/>
  <c r="E319" i="5"/>
  <c r="D318" i="5"/>
  <c r="C318" i="5"/>
  <c r="E313" i="5"/>
  <c r="E315" i="5"/>
  <c r="C314" i="5"/>
  <c r="D312" i="5"/>
  <c r="C312" i="5"/>
  <c r="E309" i="5"/>
  <c r="D306" i="5"/>
  <c r="C306" i="5"/>
  <c r="E307" i="5"/>
  <c r="D301" i="5"/>
  <c r="C301" i="5"/>
  <c r="D297" i="5"/>
  <c r="C297" i="5"/>
  <c r="E296" i="5"/>
  <c r="E298" i="5"/>
  <c r="E302" i="5"/>
  <c r="D295" i="5"/>
  <c r="C295" i="5"/>
  <c r="E387" i="5" l="1"/>
  <c r="E343" i="5"/>
  <c r="E336" i="5"/>
  <c r="E301" i="5"/>
  <c r="E312" i="5"/>
  <c r="E314" i="5"/>
  <c r="E295" i="5"/>
  <c r="E318" i="5"/>
  <c r="E297" i="5"/>
  <c r="E292" i="5" l="1"/>
  <c r="E288" i="5"/>
  <c r="D287" i="5"/>
  <c r="C287" i="5"/>
  <c r="E286" i="5"/>
  <c r="D285" i="5"/>
  <c r="C285" i="5"/>
  <c r="E284" i="5"/>
  <c r="D283" i="5"/>
  <c r="C283" i="5"/>
  <c r="E274" i="5"/>
  <c r="D273" i="5"/>
  <c r="C273" i="5"/>
  <c r="E272" i="5"/>
  <c r="D271" i="5"/>
  <c r="C271" i="5"/>
  <c r="E260" i="5"/>
  <c r="D259" i="5"/>
  <c r="C259" i="5"/>
  <c r="E246" i="5"/>
  <c r="D245" i="5"/>
  <c r="C245" i="5"/>
  <c r="E226" i="5"/>
  <c r="C225" i="5"/>
  <c r="C224" i="5" s="1"/>
  <c r="E213" i="5"/>
  <c r="E207" i="5"/>
  <c r="E209" i="5"/>
  <c r="D212" i="5"/>
  <c r="C212" i="5"/>
  <c r="D208" i="5"/>
  <c r="C208" i="5"/>
  <c r="D206" i="5"/>
  <c r="C206" i="5"/>
  <c r="E198" i="5"/>
  <c r="E187" i="5"/>
  <c r="E189" i="5"/>
  <c r="E193" i="5"/>
  <c r="E181" i="5"/>
  <c r="E183" i="5"/>
  <c r="E185" i="5"/>
  <c r="D197" i="5"/>
  <c r="C197" i="5"/>
  <c r="D192" i="5"/>
  <c r="C192" i="5"/>
  <c r="D186" i="5"/>
  <c r="C186" i="5"/>
  <c r="D184" i="5"/>
  <c r="C184" i="5"/>
  <c r="D182" i="5"/>
  <c r="C182" i="5"/>
  <c r="D180" i="5"/>
  <c r="C180" i="5"/>
  <c r="E162" i="5"/>
  <c r="C161" i="5"/>
  <c r="C136" i="5"/>
  <c r="E85" i="5"/>
  <c r="C179" i="5" l="1"/>
  <c r="E216" i="5"/>
  <c r="E182" i="5"/>
  <c r="E184" i="5"/>
  <c r="E180" i="5"/>
  <c r="D179" i="5"/>
  <c r="D205" i="5"/>
  <c r="E205" i="5" s="1"/>
  <c r="E287" i="5"/>
  <c r="E271" i="5"/>
  <c r="E283" i="5"/>
  <c r="E285" i="5"/>
  <c r="E259" i="5"/>
  <c r="E273" i="5"/>
  <c r="E186" i="5"/>
  <c r="E212" i="5"/>
  <c r="E245" i="5"/>
  <c r="E188" i="5"/>
  <c r="E192" i="5"/>
  <c r="E194" i="5"/>
  <c r="E197" i="5"/>
  <c r="E206" i="5"/>
  <c r="E208" i="5"/>
  <c r="E225" i="5"/>
  <c r="D224" i="5"/>
  <c r="E224" i="5" l="1"/>
  <c r="E179" i="5"/>
  <c r="D38" i="5" l="1"/>
  <c r="C38" i="5"/>
  <c r="E40" i="5"/>
  <c r="D35" i="5"/>
  <c r="C35" i="5"/>
  <c r="E37" i="5"/>
  <c r="D32" i="5"/>
  <c r="C32" i="5"/>
  <c r="E34" i="5"/>
  <c r="D29" i="5"/>
  <c r="C29" i="5"/>
  <c r="E31" i="5"/>
  <c r="E28" i="5"/>
  <c r="E27" i="5"/>
  <c r="E25" i="5"/>
  <c r="D22" i="5" l="1"/>
  <c r="D17" i="5" s="1"/>
  <c r="C22" i="5"/>
  <c r="D16" i="5" l="1"/>
  <c r="E415" i="5"/>
  <c r="D414" i="5"/>
  <c r="C414" i="5"/>
  <c r="D358" i="5"/>
  <c r="D161" i="5"/>
  <c r="E161" i="5" s="1"/>
  <c r="E131" i="5"/>
  <c r="E8" i="5"/>
  <c r="E9" i="5"/>
  <c r="E11" i="5"/>
  <c r="E12" i="5"/>
  <c r="E13" i="5"/>
  <c r="E14" i="5"/>
  <c r="E20" i="5"/>
  <c r="E21" i="5"/>
  <c r="E23" i="5"/>
  <c r="E24" i="5"/>
  <c r="E30" i="5"/>
  <c r="E33" i="5"/>
  <c r="E36" i="5"/>
  <c r="E39" i="5"/>
  <c r="E44" i="5"/>
  <c r="E47" i="5"/>
  <c r="E55" i="5"/>
  <c r="E56" i="5"/>
  <c r="E58" i="5"/>
  <c r="E59" i="5"/>
  <c r="E60" i="5"/>
  <c r="E63" i="5"/>
  <c r="E64" i="5"/>
  <c r="E66" i="5"/>
  <c r="E70" i="5"/>
  <c r="E72" i="5"/>
  <c r="E73" i="5"/>
  <c r="E75" i="5"/>
  <c r="E76" i="5"/>
  <c r="E77" i="5"/>
  <c r="E78" i="5"/>
  <c r="E79" i="5"/>
  <c r="E81" i="5"/>
  <c r="E82" i="5"/>
  <c r="E84" i="5"/>
  <c r="E86" i="5"/>
  <c r="E87" i="5"/>
  <c r="E88" i="5"/>
  <c r="E89" i="5"/>
  <c r="E118" i="5"/>
  <c r="E120" i="5"/>
  <c r="E122" i="5"/>
  <c r="E128" i="5"/>
  <c r="E134" i="5"/>
  <c r="E135" i="5"/>
  <c r="E137" i="5"/>
  <c r="E142" i="5"/>
  <c r="E143" i="5"/>
  <c r="E145" i="5"/>
  <c r="E148" i="5"/>
  <c r="E149" i="5"/>
  <c r="E150" i="5"/>
  <c r="E153" i="5"/>
  <c r="E154" i="5"/>
  <c r="E157" i="5"/>
  <c r="E159" i="5"/>
  <c r="E164" i="5"/>
  <c r="E171" i="5"/>
  <c r="E174" i="5"/>
  <c r="E177" i="5"/>
  <c r="E236" i="5"/>
  <c r="E240" i="5"/>
  <c r="E248" i="5"/>
  <c r="E249" i="5"/>
  <c r="E250" i="5"/>
  <c r="E252" i="5"/>
  <c r="E254" i="5"/>
  <c r="E256" i="5"/>
  <c r="E258" i="5"/>
  <c r="E262" i="5"/>
  <c r="E264" i="5"/>
  <c r="E268" i="5"/>
  <c r="E270" i="5"/>
  <c r="E276" i="5"/>
  <c r="E278" i="5"/>
  <c r="E280" i="5"/>
  <c r="E282" i="5"/>
  <c r="E303" i="5"/>
  <c r="E306" i="5"/>
  <c r="E311" i="5"/>
  <c r="E317" i="5"/>
  <c r="E321" i="5"/>
  <c r="E323" i="5"/>
  <c r="E325" i="5"/>
  <c r="E327" i="5"/>
  <c r="E329" i="5"/>
  <c r="E331" i="5"/>
  <c r="E332" i="5"/>
  <c r="E334" i="5"/>
  <c r="E335" i="5"/>
  <c r="E338" i="5"/>
  <c r="E342" i="5"/>
  <c r="E351" i="5"/>
  <c r="E353" i="5"/>
  <c r="E354" i="5"/>
  <c r="E355" i="5"/>
  <c r="E359" i="5"/>
  <c r="E361" i="5"/>
  <c r="E363" i="5"/>
  <c r="E365" i="5"/>
  <c r="E367" i="5"/>
  <c r="E369" i="5"/>
  <c r="E371" i="5"/>
  <c r="E373" i="5"/>
  <c r="E375" i="5"/>
  <c r="E376" i="5"/>
  <c r="E378" i="5"/>
  <c r="E380" i="5"/>
  <c r="E382" i="5"/>
  <c r="E384" i="5"/>
  <c r="E386" i="5"/>
  <c r="E390" i="5"/>
  <c r="E391" i="5"/>
  <c r="E393" i="5"/>
  <c r="E394" i="5"/>
  <c r="E396" i="5"/>
  <c r="E397" i="5"/>
  <c r="E399" i="5"/>
  <c r="E401" i="5"/>
  <c r="E411" i="5"/>
  <c r="E413" i="5"/>
  <c r="E419" i="5"/>
  <c r="E423" i="5"/>
  <c r="E426" i="5"/>
  <c r="E472" i="5"/>
  <c r="E474" i="5"/>
  <c r="C441" i="5"/>
  <c r="D430" i="5"/>
  <c r="D424" i="5"/>
  <c r="C425" i="5"/>
  <c r="E425" i="5" s="1"/>
  <c r="D422" i="5"/>
  <c r="C422" i="5"/>
  <c r="D418" i="5"/>
  <c r="C418" i="5"/>
  <c r="D412" i="5"/>
  <c r="C412" i="5"/>
  <c r="D410" i="5"/>
  <c r="C410" i="5"/>
  <c r="D400" i="5"/>
  <c r="C400" i="5"/>
  <c r="D398" i="5"/>
  <c r="C398" i="5"/>
  <c r="D395" i="5"/>
  <c r="C395" i="5"/>
  <c r="D389" i="5"/>
  <c r="C389" i="5"/>
  <c r="D385" i="5"/>
  <c r="C385" i="5"/>
  <c r="D383" i="5"/>
  <c r="C383" i="5"/>
  <c r="D381" i="5"/>
  <c r="C381" i="5"/>
  <c r="D379" i="5"/>
  <c r="C379" i="5"/>
  <c r="D377" i="5"/>
  <c r="C377" i="5"/>
  <c r="D374" i="5"/>
  <c r="C374" i="5"/>
  <c r="D372" i="5"/>
  <c r="C372" i="5"/>
  <c r="D370" i="5"/>
  <c r="C370" i="5"/>
  <c r="D368" i="5"/>
  <c r="C368" i="5"/>
  <c r="D366" i="5"/>
  <c r="C366" i="5"/>
  <c r="D364" i="5"/>
  <c r="C364" i="5"/>
  <c r="D362" i="5"/>
  <c r="C362" i="5"/>
  <c r="D360" i="5"/>
  <c r="C360" i="5"/>
  <c r="C358" i="5"/>
  <c r="D352" i="5"/>
  <c r="C352" i="5"/>
  <c r="D350" i="5"/>
  <c r="C350" i="5"/>
  <c r="D341" i="5"/>
  <c r="C341" i="5"/>
  <c r="D333" i="5"/>
  <c r="C333" i="5"/>
  <c r="D330" i="5"/>
  <c r="D328" i="5"/>
  <c r="C328" i="5"/>
  <c r="D326" i="5"/>
  <c r="C326" i="5"/>
  <c r="D324" i="5"/>
  <c r="C324" i="5"/>
  <c r="D322" i="5"/>
  <c r="C322" i="5"/>
  <c r="D320" i="5"/>
  <c r="C320" i="5"/>
  <c r="D316" i="5"/>
  <c r="C316" i="5"/>
  <c r="D310" i="5"/>
  <c r="C310" i="5"/>
  <c r="D281" i="5"/>
  <c r="C281" i="5"/>
  <c r="D279" i="5"/>
  <c r="C279" i="5"/>
  <c r="D277" i="5"/>
  <c r="C277" i="5"/>
  <c r="D275" i="5"/>
  <c r="C275" i="5"/>
  <c r="D269" i="5"/>
  <c r="C269" i="5"/>
  <c r="D267" i="5"/>
  <c r="C267" i="5"/>
  <c r="D263" i="5"/>
  <c r="C263" i="5"/>
  <c r="D261" i="5"/>
  <c r="C261" i="5"/>
  <c r="D257" i="5"/>
  <c r="C257" i="5"/>
  <c r="D255" i="5"/>
  <c r="C255" i="5"/>
  <c r="D253" i="5"/>
  <c r="C253" i="5"/>
  <c r="D251" i="5"/>
  <c r="C251" i="5"/>
  <c r="D247" i="5"/>
  <c r="C247" i="5"/>
  <c r="D239" i="5"/>
  <c r="C239" i="5"/>
  <c r="D235" i="5"/>
  <c r="D234" i="5" s="1"/>
  <c r="C235" i="5"/>
  <c r="C234" i="5" s="1"/>
  <c r="D228" i="5"/>
  <c r="D227" i="5" s="1"/>
  <c r="D203" i="5"/>
  <c r="D176" i="5"/>
  <c r="D175" i="5" s="1"/>
  <c r="D173" i="5"/>
  <c r="D172" i="5" s="1"/>
  <c r="D170" i="5"/>
  <c r="D166" i="5" s="1"/>
  <c r="D163" i="5"/>
  <c r="D158" i="5"/>
  <c r="D156" i="5"/>
  <c r="D147" i="5"/>
  <c r="D146" i="5" s="1"/>
  <c r="D144" i="5"/>
  <c r="D141" i="5"/>
  <c r="C141" i="5"/>
  <c r="D136" i="5"/>
  <c r="D133" i="5" s="1"/>
  <c r="D129" i="5"/>
  <c r="D127" i="5"/>
  <c r="D126" i="5" s="1"/>
  <c r="D121" i="5"/>
  <c r="D119" i="5"/>
  <c r="D117" i="5"/>
  <c r="D111" i="5"/>
  <c r="D105" i="5"/>
  <c r="D91" i="5" s="1"/>
  <c r="D83" i="5"/>
  <c r="D80" i="5"/>
  <c r="D74" i="5"/>
  <c r="D71" i="5" s="1"/>
  <c r="D62" i="5"/>
  <c r="D57" i="5"/>
  <c r="D54" i="5"/>
  <c r="D50" i="5"/>
  <c r="D46" i="5"/>
  <c r="D43" i="5"/>
  <c r="E35" i="5"/>
  <c r="D7" i="5"/>
  <c r="D6" i="5" s="1"/>
  <c r="C7" i="5"/>
  <c r="C6" i="5" s="1"/>
  <c r="C330" i="5"/>
  <c r="C17" i="5"/>
  <c r="C147" i="5"/>
  <c r="C146" i="5" s="1"/>
  <c r="C80" i="5"/>
  <c r="C62" i="5"/>
  <c r="C57" i="5"/>
  <c r="C54" i="5"/>
  <c r="C46" i="5"/>
  <c r="C43" i="5"/>
  <c r="E22" i="5"/>
  <c r="C424" i="5"/>
  <c r="E424" i="5" s="1"/>
  <c r="C176" i="5"/>
  <c r="C175" i="5" s="1"/>
  <c r="C173" i="5"/>
  <c r="C172" i="5" s="1"/>
  <c r="C170" i="5"/>
  <c r="C163" i="5"/>
  <c r="C160" i="5" s="1"/>
  <c r="C158" i="5"/>
  <c r="C156" i="5"/>
  <c r="C144" i="5"/>
  <c r="C133" i="5"/>
  <c r="C130" i="5"/>
  <c r="C129" i="5" s="1"/>
  <c r="C127" i="5"/>
  <c r="C126" i="5" s="1"/>
  <c r="C121" i="5"/>
  <c r="C119" i="5"/>
  <c r="C117" i="5"/>
  <c r="C111" i="5"/>
  <c r="C83" i="5"/>
  <c r="C74" i="5"/>
  <c r="C71" i="5" s="1"/>
  <c r="C65" i="5"/>
  <c r="E65" i="5" s="1"/>
  <c r="E32" i="5"/>
  <c r="D441" i="5"/>
  <c r="E377" i="5"/>
  <c r="E402" i="5"/>
  <c r="E366" i="5"/>
  <c r="E263" i="5"/>
  <c r="E422" i="5" l="1"/>
  <c r="E389" i="5"/>
  <c r="E170" i="5"/>
  <c r="C166" i="5"/>
  <c r="D178" i="5"/>
  <c r="E203" i="5"/>
  <c r="E80" i="5"/>
  <c r="E269" i="5"/>
  <c r="E281" i="5"/>
  <c r="D347" i="5"/>
  <c r="E430" i="5"/>
  <c r="E429" i="5"/>
  <c r="E352" i="5"/>
  <c r="E383" i="5"/>
  <c r="E412" i="5"/>
  <c r="C347" i="5"/>
  <c r="E330" i="5"/>
  <c r="E358" i="5"/>
  <c r="E136" i="5"/>
  <c r="E173" i="5"/>
  <c r="E121" i="5"/>
  <c r="E158" i="5"/>
  <c r="C152" i="5"/>
  <c r="C151" i="5" s="1"/>
  <c r="E163" i="5"/>
  <c r="E156" i="5"/>
  <c r="D67" i="5"/>
  <c r="E57" i="5"/>
  <c r="E392" i="5"/>
  <c r="E234" i="5"/>
  <c r="E267" i="5"/>
  <c r="E341" i="5"/>
  <c r="E362" i="5"/>
  <c r="E374" i="5"/>
  <c r="E379" i="5"/>
  <c r="E385" i="5"/>
  <c r="E398" i="5"/>
  <c r="E400" i="5"/>
  <c r="E418" i="5"/>
  <c r="E54" i="5"/>
  <c r="E111" i="5"/>
  <c r="E410" i="5"/>
  <c r="E7" i="5"/>
  <c r="D160" i="5"/>
  <c r="E160" i="5" s="1"/>
  <c r="E442" i="5"/>
  <c r="D42" i="5"/>
  <c r="D41" i="5" s="1"/>
  <c r="E141" i="5"/>
  <c r="E129" i="5"/>
  <c r="E10" i="5"/>
  <c r="C61" i="5"/>
  <c r="E62" i="5"/>
  <c r="E74" i="5"/>
  <c r="E130" i="5"/>
  <c r="E239" i="5"/>
  <c r="E333" i="5"/>
  <c r="E350" i="5"/>
  <c r="D428" i="5"/>
  <c r="E235" i="5"/>
  <c r="C140" i="5"/>
  <c r="C132" i="5" s="1"/>
  <c r="E43" i="5"/>
  <c r="E381" i="5"/>
  <c r="E119" i="5"/>
  <c r="D61" i="5"/>
  <c r="E83" i="5"/>
  <c r="E147" i="5"/>
  <c r="E144" i="5"/>
  <c r="E310" i="5"/>
  <c r="E253" i="5"/>
  <c r="E275" i="5"/>
  <c r="E279" i="5"/>
  <c r="E364" i="5"/>
  <c r="E368" i="5"/>
  <c r="E370" i="5"/>
  <c r="E395" i="5"/>
  <c r="D116" i="5"/>
  <c r="D110" i="5" s="1"/>
  <c r="D140" i="5"/>
  <c r="D132" i="5" s="1"/>
  <c r="E46" i="5"/>
  <c r="E127" i="5"/>
  <c r="E176" i="5"/>
  <c r="E247" i="5"/>
  <c r="E251" i="5"/>
  <c r="E322" i="5"/>
  <c r="E326" i="5"/>
  <c r="E328" i="5"/>
  <c r="D165" i="5"/>
  <c r="C116" i="5"/>
  <c r="C110" i="5" s="1"/>
  <c r="E172" i="5"/>
  <c r="E133" i="5"/>
  <c r="E175" i="5"/>
  <c r="E257" i="5"/>
  <c r="E261" i="5"/>
  <c r="E316" i="5"/>
  <c r="E320" i="5"/>
  <c r="D53" i="5"/>
  <c r="C53" i="5"/>
  <c r="C42" i="5"/>
  <c r="C41" i="5" s="1"/>
  <c r="E360" i="5"/>
  <c r="E372" i="5"/>
  <c r="E441" i="5"/>
  <c r="E414" i="5"/>
  <c r="E117" i="5"/>
  <c r="E255" i="5"/>
  <c r="E277" i="5"/>
  <c r="E324" i="5"/>
  <c r="E38" i="5"/>
  <c r="E29" i="5"/>
  <c r="D5" i="5"/>
  <c r="C5" i="5"/>
  <c r="E6" i="5"/>
  <c r="C67" i="5"/>
  <c r="C16" i="5"/>
  <c r="E16" i="5" s="1"/>
  <c r="E17" i="5"/>
  <c r="E126" i="5"/>
  <c r="E146" i="5"/>
  <c r="D427" i="5" l="1"/>
  <c r="E427" i="5" s="1"/>
  <c r="E428" i="5"/>
  <c r="C232" i="5"/>
  <c r="D151" i="5"/>
  <c r="E151" i="5" s="1"/>
  <c r="E61" i="5"/>
  <c r="E41" i="5"/>
  <c r="E347" i="5"/>
  <c r="E152" i="5"/>
  <c r="D232" i="5"/>
  <c r="E71" i="5"/>
  <c r="E140" i="5"/>
  <c r="E42" i="5"/>
  <c r="C233" i="5"/>
  <c r="D233" i="5"/>
  <c r="E244" i="5"/>
  <c r="E116" i="5"/>
  <c r="E110" i="5"/>
  <c r="E67" i="5"/>
  <c r="E178" i="5"/>
  <c r="E53" i="5"/>
  <c r="E132" i="5"/>
  <c r="E5" i="5"/>
  <c r="E166" i="5"/>
  <c r="C165" i="5"/>
  <c r="E232" i="5" l="1"/>
  <c r="D4" i="5"/>
  <c r="D487" i="5" s="1"/>
  <c r="E233" i="5"/>
  <c r="C4" i="5"/>
  <c r="C487" i="5" s="1"/>
  <c r="E165" i="5"/>
  <c r="E4" i="5" l="1"/>
  <c r="E487" i="5"/>
</calcChain>
</file>

<file path=xl/sharedStrings.xml><?xml version="1.0" encoding="utf-8"?>
<sst xmlns="http://schemas.openxmlformats.org/spreadsheetml/2006/main" count="980" uniqueCount="976">
  <si>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</si>
  <si>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</si>
  <si>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</si>
  <si>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</si>
  <si>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</si>
  <si>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</si>
  <si>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</si>
  <si>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</si>
  <si>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</si>
  <si>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</si>
  <si>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</si>
  <si>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</si>
  <si>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</si>
  <si>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</si>
  <si>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</si>
  <si>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</si>
  <si>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</si>
  <si>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</si>
  <si>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</si>
  <si>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</si>
  <si>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</si>
  <si>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</si>
  <si>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</si>
  <si>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</si>
  <si>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</si>
  <si>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</si>
  <si>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</si>
  <si>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</si>
  <si>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</si>
  <si>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</si>
  <si>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</si>
  <si>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</si>
  <si>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</si>
  <si>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</si>
  <si>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</si>
  <si>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</si>
  <si>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</si>
  <si>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</si>
  <si>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</si>
  <si>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</si>
  <si>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</si>
  <si>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</si>
  <si>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</si>
  <si>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</si>
  <si>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</si>
  <si>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</si>
  <si>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</si>
  <si>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</si>
  <si>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</si>
  <si>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</si>
  <si>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</si>
  <si>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</si>
  <si>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</si>
  <si>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</si>
  <si>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</si>
  <si>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</si>
  <si>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</si>
  <si>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</si>
  <si>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</si>
  <si>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</si>
  <si>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</si>
  <si>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</si>
  <si>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</si>
  <si>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</si>
  <si>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</si>
  <si>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</si>
  <si>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</si>
  <si>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</si>
  <si>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</si>
  <si>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</si>
  <si>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</si>
  <si>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</si>
  <si>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</si>
  <si>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</si>
  <si>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</si>
  <si>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</si>
  <si>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</si>
  <si>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</si>
  <si>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</si>
  <si>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</si>
  <si>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</si>
  <si>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</si>
  <si>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</si>
  <si>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</si>
  <si>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</si>
  <si>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</si>
  <si>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</si>
  <si>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</si>
  <si>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</si>
  <si>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</si>
  <si>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</si>
  <si>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</si>
  <si>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</si>
  <si>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</si>
  <si>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</si>
  <si>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</si>
  <si>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</si>
  <si>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</si>
  <si>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</si>
  <si>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</si>
  <si>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</si>
  <si>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</si>
  <si>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</si>
  <si>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</si>
  <si>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</si>
  <si>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</si>
  <si>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</si>
  <si>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</si>
  <si>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</si>
  <si>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</si>
  <si>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</si>
  <si>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</si>
  <si>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</si>
  <si>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</si>
  <si>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</si>
  <si>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</si>
  <si>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</si>
  <si>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</si>
  <si>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</si>
  <si>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</si>
  <si>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</si>
  <si>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</si>
  <si>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</si>
  <si>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</si>
  <si>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</si>
  <si>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</si>
  <si>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</si>
  <si>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</si>
  <si>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</si>
  <si>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</si>
  <si>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</si>
  <si>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</si>
  <si>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</si>
  <si>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</si>
  <si>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</si>
  <si>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</si>
  <si>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</si>
  <si>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</si>
  <si>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</si>
  <si>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</si>
  <si>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</si>
  <si>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</si>
  <si>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</si>
  <si>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</si>
  <si>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</si>
  <si>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</si>
  <si>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</si>
  <si>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</si>
  <si>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</si>
  <si>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</si>
  <si>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</si>
  <si>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</si>
  <si>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</si>
  <si>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</si>
  <si>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</si>
  <si>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</si>
  <si>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</si>
  <si>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</si>
  <si>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</si>
  <si>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</si>
  <si>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</si>
  <si>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</si>
  <si>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</si>
  <si>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</si>
  <si>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</si>
  <si>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</si>
  <si>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</si>
  <si>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</si>
  <si>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</si>
  <si>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</si>
  <si>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</si>
  <si>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</si>
  <si>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</si>
  <si>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</si>
  <si>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</si>
  <si>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</si>
  <si>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</si>
  <si>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</si>
  <si>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</si>
  <si>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</si>
  <si>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</si>
  <si>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</si>
  <si>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</si>
  <si>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</si>
  <si>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</si>
  <si>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</si>
  <si>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</si>
  <si>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</si>
  <si>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</si>
  <si>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</si>
  <si>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</si>
  <si>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</si>
  <si>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</si>
  <si>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</si>
  <si>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</si>
  <si>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</si>
  <si>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</si>
  <si>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</si>
  <si>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</si>
  <si>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</si>
  <si>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</si>
  <si>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</si>
  <si>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</si>
  <si>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</si>
  <si>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</si>
  <si>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</si>
  <si>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</si>
  <si>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</si>
  <si>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</si>
  <si>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</si>
  <si>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</si>
  <si>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</si>
  <si>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</si>
  <si>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</si>
  <si>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</si>
  <si>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</si>
  <si>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</si>
  <si>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</si>
  <si>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</si>
  <si>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</si>
  <si>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</si>
  <si>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</si>
  <si>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</si>
  <si>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</si>
  <si>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</si>
  <si>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</si>
  <si>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</si>
  <si>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</si>
  <si>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</si>
  <si>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</si>
  <si>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</si>
  <si>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</si>
  <si>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</si>
  <si>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</si>
  <si>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</si>
  <si>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</si>
  <si>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</si>
  <si>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</si>
  <si>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</si>
  <si>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</si>
  <si>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</si>
  <si>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</si>
  <si>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</si>
  <si>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</si>
  <si>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</si>
  <si>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</si>
  <si>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</si>
  <si>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</si>
  <si>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</si>
  <si>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</si>
  <si>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</si>
  <si>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</si>
  <si>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</si>
  <si>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</si>
  <si>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</si>
  <si>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</si>
  <si>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</si>
  <si>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</si>
  <si>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</si>
  <si>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</si>
  <si>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</si>
  <si>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</si>
  <si>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</si>
  <si>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</si>
  <si>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</si>
  <si>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</si>
  <si>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</si>
  <si>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</si>
  <si>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</si>
  <si>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</si>
  <si>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</si>
  <si>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</si>
  <si>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</si>
  <si>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</si>
  <si>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</si>
  <si>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</si>
  <si>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</si>
  <si>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</si>
  <si>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</si>
  <si>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</si>
  <si>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</si>
  <si>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</si>
  <si>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</si>
  <si>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</si>
  <si>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</si>
  <si>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</si>
  <si>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</si>
  <si>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</si>
  <si>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</si>
  <si>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</si>
  <si>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</si>
  <si>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</si>
  <si>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</si>
  <si>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</si>
  <si>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</si>
  <si>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</si>
  <si>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</si>
  <si>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</si>
  <si>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</si>
  <si>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</si>
  <si>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</si>
  <si>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</si>
  <si>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</si>
  <si>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</si>
  <si>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</si>
  <si>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</si>
  <si>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</si>
  <si>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</si>
  <si>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</si>
  <si>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</si>
  <si>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</si>
  <si>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</si>
  <si>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</si>
  <si>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</si>
  <si>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</si>
  <si>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</si>
  <si>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</si>
  <si>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</si>
  <si>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</si>
  <si>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</si>
  <si>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</si>
  <si>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</si>
  <si>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</si>
  <si>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</si>
  <si>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</si>
  <si>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</si>
  <si>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</si>
  <si>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</si>
  <si>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</si>
  <si>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</si>
  <si>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</si>
  <si>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</si>
  <si>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</si>
  <si>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</si>
  <si>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</si>
  <si>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</si>
  <si>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</si>
  <si>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</si>
  <si>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</si>
  <si>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</si>
  <si>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</si>
  <si>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</si>
  <si>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</si>
  <si>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</si>
  <si>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</si>
  <si>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</si>
  <si>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</si>
  <si>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</si>
  <si>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</si>
  <si>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</si>
  <si>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</si>
  <si>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</si>
  <si>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</si>
  <si>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</si>
  <si>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</si>
  <si>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</si>
  <si>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</si>
  <si>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</si>
  <si>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</si>
  <si>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</si>
  <si>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</si>
  <si>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</si>
  <si>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</si>
  <si>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</si>
  <si>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</si>
  <si>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</si>
  <si>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</si>
  <si>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</si>
  <si>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</si>
  <si>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</si>
  <si>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</si>
  <si>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</si>
  <si>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</si>
  <si>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</si>
  <si>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</si>
  <si>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</si>
  <si>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</si>
  <si>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</si>
  <si>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</si>
  <si>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</si>
  <si>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</si>
  <si>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</si>
  <si>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</si>
  <si>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</si>
  <si>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</si>
  <si>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</si>
  <si>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</si>
  <si>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</si>
  <si>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</si>
  <si>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</si>
  <si>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</si>
  <si>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</si>
  <si>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</si>
  <si>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</si>
  <si>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</si>
  <si>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</si>
  <si>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</si>
  <si>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</si>
  <si>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</si>
  <si>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</si>
  <si>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</si>
  <si>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</si>
  <si>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</si>
  <si>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</si>
  <si>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</si>
  <si>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</si>
  <si>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</si>
  <si>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</si>
  <si>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</si>
  <si>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</si>
  <si>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</si>
  <si>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</si>
  <si>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</si>
  <si>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</si>
  <si>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</si>
  <si>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</si>
  <si>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</si>
  <si>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</si>
  <si>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</si>
  <si>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</si>
  <si>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</si>
  <si>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</si>
  <si>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</si>
  <si>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</si>
  <si>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</si>
  <si>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</si>
  <si>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</si>
  <si>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</si>
  <si>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</si>
  <si>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</si>
  <si>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</si>
  <si>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</si>
  <si>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</si>
  <si>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</si>
  <si>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</si>
  <si>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</si>
  <si>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</si>
  <si>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</si>
  <si>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</si>
  <si>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</si>
  <si>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</si>
  <si>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</si>
  <si>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</si>
  <si>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</si>
  <si>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</si>
  <si>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</si>
  <si>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</si>
  <si>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</si>
  <si>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</si>
  <si>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</si>
  <si>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</si>
  <si>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</si>
  <si>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</si>
  <si>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</si>
  <si>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</si>
  <si>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</si>
  <si>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</si>
  <si>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</si>
  <si>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</si>
  <si>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</si>
  <si>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</si>
  <si>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</si>
  <si>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</si>
  <si>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</si>
  <si>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</si>
  <si>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</si>
  <si>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</si>
  <si>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</si>
  <si>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</si>
  <si>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</si>
  <si>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</si>
  <si>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</si>
  <si>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</si>
  <si>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</si>
  <si>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</si>
  <si>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</si>
  <si>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</si>
  <si>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</si>
  <si>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</si>
  <si>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</si>
  <si>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</si>
  <si>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</si>
  <si>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</si>
  <si>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</si>
  <si>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</si>
  <si>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</si>
  <si>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</si>
  <si>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</si>
  <si>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</si>
  <si>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</si>
  <si>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</si>
  <si>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</si>
  <si>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</si>
  <si>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</si>
  <si>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</si>
  <si>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</si>
  <si>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</si>
  <si>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</si>
  <si>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</si>
  <si>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</si>
  <si>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</si>
  <si>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</si>
  <si>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</si>
  <si>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</si>
  <si>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</si>
  <si>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</si>
  <si>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</si>
  <si>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</si>
  <si>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</si>
  <si>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</si>
  <si>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</si>
  <si>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</si>
  <si>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</si>
  <si>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</si>
  <si>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</si>
  <si>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</si>
  <si>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</si>
  <si>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</si>
  <si>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</si>
  <si>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</si>
  <si>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</si>
  <si>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</si>
  <si>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</si>
  <si>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</si>
  <si>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</si>
  <si>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</si>
  <si>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</si>
  <si>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</si>
  <si>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</si>
  <si>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</si>
  <si>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</si>
  <si>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</si>
  <si>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</si>
  <si>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</si>
  <si>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</si>
  <si>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</si>
  <si>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</si>
  <si>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</si>
  <si>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</si>
  <si>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</si>
  <si>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</si>
  <si>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</si>
  <si>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</si>
  <si>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</si>
  <si>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</si>
  <si>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</si>
  <si>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</si>
  <si>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</si>
  <si>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</si>
  <si>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</si>
  <si>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</si>
  <si>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</si>
  <si>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</si>
  <si>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</si>
  <si>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</si>
  <si>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</si>
  <si>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</si>
  <si>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</si>
  <si>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</si>
  <si>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</si>
  <si>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</si>
  <si>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</si>
  <si>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</si>
  <si>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</si>
  <si>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</si>
  <si>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</si>
  <si>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</si>
  <si>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</si>
  <si>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</si>
  <si>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</si>
  <si>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</si>
  <si>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</si>
  <si>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</si>
  <si>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</si>
  <si>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</si>
  <si>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</si>
  <si>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</si>
  <si>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</si>
  <si>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</si>
  <si>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</si>
  <si>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</si>
  <si>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</si>
  <si>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</si>
  <si>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</si>
  <si>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</si>
  <si>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</si>
  <si>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</si>
  <si>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</si>
  <si>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</si>
  <si>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</si>
  <si>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</si>
  <si>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</si>
  <si>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</si>
  <si>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</si>
  <si>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</si>
  <si>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</si>
  <si>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</si>
  <si>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</si>
  <si>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</si>
  <si>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</si>
  <si>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</si>
  <si>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</si>
  <si>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</si>
  <si>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</si>
  <si>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</si>
  <si>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</si>
  <si>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</si>
  <si>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</si>
  <si>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</si>
  <si>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</si>
  <si>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</si>
  <si>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</si>
  <si>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</si>
  <si>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</si>
  <si>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</si>
  <si>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</si>
  <si>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</si>
  <si>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</si>
  <si>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</si>
  <si>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</si>
  <si>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</si>
  <si>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</si>
  <si>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</si>
  <si>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</si>
  <si>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</si>
  <si>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</si>
  <si>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</si>
  <si>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</si>
  <si>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</si>
  <si>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</si>
  <si>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</si>
  <si>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</si>
  <si>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</si>
  <si>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</si>
  <si>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</si>
  <si>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</si>
  <si>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</si>
  <si>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</si>
  <si>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</si>
  <si>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</si>
  <si>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</si>
  <si>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</si>
  <si>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</si>
  <si>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</si>
  <si>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</si>
  <si>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</si>
  <si>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</si>
  <si>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</si>
  <si>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</si>
  <si>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</si>
  <si>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</si>
  <si>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</si>
  <si>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</si>
  <si>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</si>
  <si>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</si>
  <si>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</si>
  <si>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</si>
  <si>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</si>
  <si>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</si>
  <si>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</si>
  <si>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</si>
  <si>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</si>
  <si>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</si>
  <si>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</si>
  <si>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</si>
  <si>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</si>
  <si>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</si>
  <si>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</si>
  <si>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</si>
  <si>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</si>
  <si>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</si>
  <si>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</si>
  <si>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</si>
  <si>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</si>
  <si>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</si>
  <si>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</si>
  <si>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</si>
  <si>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</si>
  <si>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</si>
  <si>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</si>
  <si>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</si>
  <si>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</si>
  <si>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</si>
  <si>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</si>
  <si>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</si>
  <si>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</si>
  <si>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</si>
  <si>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</si>
  <si>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</si>
  <si>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</si>
  <si>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</si>
  <si>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</si>
  <si>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</si>
  <si>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</si>
  <si>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</si>
  <si>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</si>
  <si>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</si>
  <si>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</si>
  <si>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</si>
  <si>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</si>
  <si>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</si>
  <si>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</si>
  <si>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</si>
  <si>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</si>
  <si>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</si>
  <si>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</si>
  <si>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</si>
  <si>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</si>
  <si>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</si>
  <si>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</si>
  <si>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</si>
  <si>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</si>
  <si>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</si>
  <si>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</si>
  <si>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</si>
  <si>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</si>
  <si>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</si>
  <si>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</si>
  <si>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</si>
  <si>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</si>
  <si>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</si>
  <si>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</si>
  <si>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Прогноз доходов
на 2021 год</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</si>
  <si>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</si>
  <si>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</si>
  <si>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</si>
  <si>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</si>
  <si>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</si>
  <si>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</si>
  <si>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</si>
  <si>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</si>
  <si>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</si>
  <si>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</si>
  <si>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</si>
  <si>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</si>
  <si>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</si>
  <si>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</si>
  <si>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</si>
  <si>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</si>
  <si>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</si>
  <si>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</si>
  <si>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</si>
  <si>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</si>
  <si>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</si>
  <si>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</si>
  <si>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</si>
  <si>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</si>
  <si>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</si>
  <si>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</si>
  <si>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</si>
  <si>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</si>
  <si>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</si>
  <si>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</si>
  <si>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</si>
  <si>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</si>
  <si>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</si>
  <si>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</si>
  <si>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</si>
  <si>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</si>
  <si>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</si>
  <si>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</si>
  <si>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</si>
  <si>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</si>
  <si>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</si>
  <si>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</si>
  <si>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</si>
  <si>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</si>
  <si>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</si>
  <si>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</si>
  <si>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</si>
  <si>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</si>
  <si>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</si>
  <si>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</si>
  <si>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</si>
  <si>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</si>
  <si>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</si>
  <si>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</si>
  <si>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</si>
  <si>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</si>
  <si>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</si>
  <si>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</si>
  <si>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</si>
  <si>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</si>
  <si>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</si>
  <si>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</si>
  <si>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</si>
  <si>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</si>
  <si>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</si>
  <si>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</si>
  <si>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</si>
  <si>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</si>
  <si>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</si>
  <si>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</si>
  <si>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</si>
  <si>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</si>
  <si>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</si>
  <si>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</si>
  <si>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</si>
  <si>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</si>
  <si>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</si>
  <si>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</si>
  <si>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</si>
  <si>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</si>
  <si>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</si>
  <si>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</si>
  <si>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</si>
  <si>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</si>
  <si>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</si>
  <si>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</si>
  <si>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</si>
  <si>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</si>
  <si>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</si>
  <si>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</si>
  <si>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</si>
  <si>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</si>
  <si>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</si>
  <si>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</si>
  <si>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</si>
  <si>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</si>
  <si>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</si>
  <si>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</si>
  <si>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</si>
  <si>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</si>
  <si>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</si>
  <si>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</si>
  <si>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</si>
  <si>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</si>
  <si>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</si>
  <si>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</si>
  <si>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</si>
  <si>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</si>
  <si>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</si>
  <si>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</si>
  <si>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</si>
  <si>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</si>
  <si>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</si>
  <si>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</si>
  <si>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</si>
  <si>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</si>
  <si>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</si>
  <si>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</si>
  <si>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</si>
  <si>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</si>
  <si>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</si>
  <si>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</si>
  <si>
    <t>000 1 09 01030 05 0000 110</t>
  </si>
  <si>
    <t>Налог на прибыль организаций, зачислявшийся до 1 января 2005 года в местные бюджеты, мобилизуемый на территориях муниципальных районов</t>
  </si>
  <si>
    <t>000 1 09 04010 02 0000 110</t>
  </si>
  <si>
    <t>Налог на имущество предприятий</t>
  </si>
  <si>
    <t>000 1 09 04040 01 0000 110</t>
  </si>
  <si>
    <t>Налог с имущества, переходящего в порядке наследования или дарения</t>
  </si>
  <si>
    <t>000 1 11 02000 00 0000 120</t>
  </si>
  <si>
    <t>000 1 11 02100 00 0000 120</t>
  </si>
  <si>
    <t>000 1 11 02102 02 0000 120</t>
  </si>
  <si>
    <t>Доходы от размещения средств бюджетов</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</si>
  <si>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</si>
  <si>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Доходы от операций по управлению остатками средств на едином казначейском счете, зачисляемые в бюджеты субъектов Российской Федерации</t>
  </si>
  <si>
    <t>000 1 17 05000 00 0000 180</t>
  </si>
  <si>
    <t>000 1 17 05020 02 0000 180</t>
  </si>
  <si>
    <t>Прочие неналоговые доходы</t>
  </si>
  <si>
    <t>Прочие неналоговые доходы бюджетов субъектов Российской Федерации</t>
  </si>
  <si>
    <t>000 2 02 15549 02 0000 150</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</si>
  <si>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</si>
  <si>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000 2 18 25520 02 0000 150</t>
  </si>
  <si>
    <t>Доходы бюджетов субъектов Российской Федерации от возврата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образований</t>
  </si>
  <si>
    <t>000 2 19 25035 02 0000 150</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</si>
  <si>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</si>
  <si>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</si>
  <si>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</si>
  <si>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000 2 19 25520 02 0000 150</t>
  </si>
  <si>
    <t>000 2 19 25542 02 0000 150</t>
  </si>
  <si>
    <t>000 2 19 25508 02 0000 150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</si>
  <si>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</si>
  <si>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Возврат остатков субсидий на повышение продуктивности в молочном скотоводстве из бюджетов субъектов Российской Федерации</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</si>
  <si>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</si>
  <si>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</si>
  <si>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000 2 19 35573 02 0000 150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</si>
  <si>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</si>
  <si>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000 2 19 51360 02 0000 150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</si>
  <si>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</si>
  <si>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Платежи за добычу общераспространенных полезных ископаемых</t>
  </si>
  <si>
    <t>Платежи за добычу общераспространенных полезных ископаемых, мобилизуемые на территориях муниципальных районов</t>
  </si>
  <si>
    <t>000 1 09 03021 00 0000 110</t>
  </si>
  <si>
    <t>000 1 09 03021 05 0000 110</t>
  </si>
  <si>
    <t>000 1 09 03023 01 0000 110</t>
  </si>
  <si>
    <t>Налог с владельцев транспортных средств и налог на приобретение автотранспортных средств</t>
  </si>
  <si>
    <t>000 1 09 04020 02 0000 110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</si>
  <si>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</si>
  <si>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000 1 09 11020 02 0000 110</t>
  </si>
  <si>
    <t>000 1 14 02028 02 0000 410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</si>
  <si>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</si>
  <si>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000 1 16 01156 01 0000 140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</si>
  <si>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</si>
  <si>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</si>
  <si>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</si>
  <si>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000 1 16 09000 00 0000 140</t>
  </si>
  <si>
    <t>000 1 16 09030 02 0000 140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</si>
  <si>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</si>
  <si>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</si>
  <si>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Денежные взыскания, налагаемые в возмещение ущерба, причиненного в результате незаконного или нецелевого использования бюджетных средств</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</si>
  <si>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</si>
  <si>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000 1 16 10020 02 0000 140</t>
  </si>
  <si>
    <t>000 1 16 10021 02 0000 140</t>
  </si>
  <si>
    <t>000 1 16 10100 00 0000 140</t>
  </si>
  <si>
    <t>000 1 16 10100 02 0000 140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</si>
  <si>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</si>
  <si>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</si>
  <si>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000 2 02 29001 00 0000 150</t>
  </si>
  <si>
    <t>000 2 02 29001 02 0000 150</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</si>
  <si>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</si>
  <si>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</si>
  <si>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000 2 02 45390 00 0000 150</t>
  </si>
  <si>
    <t>000 2 02 45390 02 0000 150</t>
  </si>
  <si>
    <t>000 2 18 25555 02 0000 150</t>
  </si>
  <si>
    <t>Доходы бюджетов субъектов Российской Федерации от возврата остатков субсидий на реализацию программ формирования современной городской среды из бюджетов муниципальных образований</t>
  </si>
  <si>
    <t>000 2 19 25021 02 0000 150</t>
  </si>
  <si>
    <t>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</si>
  <si>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000 2 19 25480 02 0000 150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</si>
  <si>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</si>
  <si>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000 2 19 25541 02 0000 150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</si>
  <si>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</si>
  <si>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000 2 19 25555 02 0000 150</t>
  </si>
  <si>
    <t>Возврат остатков субсидий на реализацию программ формирования современной городской среды из бюджетов субъектов Российской Федерации</t>
  </si>
  <si>
    <t>000 219 25576 02 0000 150</t>
  </si>
  <si>
    <t>Возврат остатков субсидий на обеспечение комплексного развития сельских территорий из бюджетов субъектов Российской Федерации</t>
  </si>
  <si>
    <t>Отчет об исполнении доходов, предусмотренных приложением 1 
к Закону Брянской области "Об областном бюджете на 2021 год и на плановый период 2022 и 2023 годов" 
"Доходы областного бюджета на 2021 год"</t>
  </si>
  <si>
    <t>Кассовое исполнение
за 2021 год</t>
  </si>
  <si>
    <t>Заместитель Губернатора 
Брянской области</t>
  </si>
  <si>
    <t>Г.В. Петушкова</t>
  </si>
  <si>
    <t>Никольская А.М.</t>
  </si>
  <si>
    <t>64-10-36, 74-02-30</t>
  </si>
  <si>
    <t>Давыдова М.В.</t>
  </si>
  <si>
    <t>64-42-61</t>
  </si>
  <si>
    <t xml:space="preserve">Субсидии бюджетам субъектов Российской Федерации на создание центров выявления и поддержки одаренных детей
</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</si>
  <si>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</si>
  <si>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</si>
  <si>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</si>
  <si>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</si>
  <si>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</si>
  <si>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000 1 08 07510 01 0000 110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</si>
  <si>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</si>
  <si>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</si>
  <si>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</si>
  <si>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000 1 11 05300 00 0000 120</t>
  </si>
  <si>
    <t>000 1 11 05326 00 0000 120</t>
  </si>
  <si>
    <t>000 1 11 05326 10 0000 120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</si>
  <si>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</si>
  <si>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</si>
  <si>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000 2 02 15002 00 0000 150</t>
  </si>
  <si>
    <t>000 2 02 15002 02 0000 150</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</si>
  <si>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</si>
  <si>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</si>
  <si>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000 2 02 15844 00 0000 150</t>
  </si>
  <si>
    <t>000 2 02 15844 02 0000 150</t>
  </si>
  <si>
    <t>000 2 02 25269 00 0000 150</t>
  </si>
  <si>
    <t>000 2 02 25269 02 0000 150</t>
  </si>
  <si>
    <t>Субсидии бюджетам на закупку контейнеров для раздельного накопления твердых коммунальных отходов</t>
  </si>
  <si>
    <t>Субсидии бюджетам субъектов Российской Федерации на закупку контейнеров для раздельного накопления твердых коммунальных отходов</t>
  </si>
  <si>
    <t>000 2 02 25423 02 0000 150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</si>
  <si>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модернизации лабораторий медицинских организаций субъектов Российской Федерации, осуществляющих диагностику инфекционных болезней</t>
  </si>
  <si>
    <t>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t>
  </si>
  <si>
    <t>000 2 02 45368 02 0000 150</t>
  </si>
  <si>
    <t>Межбюджетные трансферты, передаваемые бюджетам на возмещение части прямых понесенных затрат на создание и (или) модернизацию объектов агропромышленного комплекса</t>
  </si>
  <si>
    <t>Межбюджетные трансферты, передаваемые бюджетам субъектов Российской Федерации на возмещение части прямых понесенных затрат на создание и (или) модернизацию объектов агропромышленного комплекса</t>
  </si>
  <si>
    <t>000 2 02 45472 00 0000 150</t>
  </si>
  <si>
    <t>000 2 02 45472 02 0000 150</t>
  </si>
  <si>
    <t>Доходы бюджетов субъектов Российской Федерации от возврата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муниципальных образований</t>
  </si>
  <si>
    <t>000 2 18 45393 02 0000 150</t>
  </si>
  <si>
    <t>000 2 19 25138 02 0000 150</t>
  </si>
  <si>
    <t>Возврат остатков субсидий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</si>
  <si>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000 2 19 25495 02 0000 150</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</si>
  <si>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2016 - 2020 годы" из бюджетов субъектов Российской Федерации</t>
  </si>
  <si>
    <t>000 2 19 27111 02 0000 150</t>
  </si>
  <si>
    <t>Возврат остатков субсидий на софинансирование капитальных вложений в объекты государственной собственности субъектов Российской Федерации из бюджетов субъектов Российской Федерации</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</si>
  <si>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субъектов Российской Федерации</t>
  </si>
  <si>
    <t>000 2 19 45393 02 0000 150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</si>
</sst>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dd\.mm\.yyyy"/>
  </numFmts>
  <fonts count="29"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6"/>
      <color rgb="FF000000"/>
      <name val="Arial"/>
    </font>
    <font>
      <sz val="9"/>
      <color rgb="FF000000"/>
      <name val="Arial"/>
    </font>
    <font>
      <sz val="11"/>
      <color rgb="FF000000"/>
      <name val="Calibri"/>
      <scheme val="minor"/>
    </font>
    <font>
      <b/>
      <i/>
      <sz val="8"/>
      <color rgb="FF000000"/>
      <name val="Arial"/>
    </font>
    <font>
      <sz val="11"/>
      <color rgb="FF000000"/>
      <name val="Times New Roman"/>
    </font>
    <font>
      <sz val="11"/>
      <color rgb="FF000000"/>
      <name val="Arial"/>
    </font>
    <font>
      <sz val="16"/>
      <color rgb="FF000000"/>
      <name val="Times New Roman"/>
      <family val="1"/>
      <charset val="204"/>
    </font>
    <font>
      <sz val="16"/>
      <name val="Times New Roman"/>
      <family val="1"/>
      <charset val="204"/>
    </font>
    <font>
      <sz val="11"/>
      <color theme="1"/>
      <name val="Times New Roman"/>
      <family val="1"/>
      <charset val="204"/>
    </font>
  </fonts>
  <fills count="5">
    <fill>
      <patternFill patternType="none"/>
    </fill>
    <fill>
      <patternFill patternType="gray125"/>
    </fill>
    <fill>
      <patternFill patternType="solid">
        <fgColor rgb="FFCCFFFF"/>
      </patternFill>
    </fill>
    <fill>
      <patternFill patternType="solid">
        <fgColor rgb="FFFFFFFF"/>
      </patternFill>
    </fill>
    <fill>
      <patternFill patternType="solid">
        <fgColor rgb="FFC0C0C0"/>
      </patternFill>
    </fill>
  </fills>
  <borders count="5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80">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0" fontId="14" fillId="0" borderId="0"/>
    <xf numFmtId="0" fontId="15" fillId="0" borderId="0"/>
    <xf numFmtId="0" fontId="16" fillId="0" borderId="0">
      <alignment horizontal="center" wrapText="1"/>
    </xf>
    <xf numFmtId="0" fontId="17" fillId="0" borderId="8"/>
    <xf numFmtId="0" fontId="17" fillId="0" borderId="0"/>
    <xf numFmtId="0" fontId="18" fillId="0" borderId="0"/>
    <xf numFmtId="0" fontId="16" fillId="0" borderId="0">
      <alignment horizontal="left" wrapText="1"/>
    </xf>
    <xf numFmtId="0" fontId="19" fillId="0" borderId="0"/>
    <xf numFmtId="0" fontId="17" fillId="0" borderId="9"/>
    <xf numFmtId="0" fontId="13" fillId="0" borderId="10">
      <alignment horizontal="center"/>
    </xf>
    <xf numFmtId="0" fontId="18" fillId="0" borderId="11"/>
    <xf numFmtId="0" fontId="13" fillId="0" borderId="0">
      <alignment horizontal="left"/>
    </xf>
    <xf numFmtId="0" fontId="20" fillId="0" borderId="0">
      <alignment horizontal="center" vertical="top"/>
    </xf>
    <xf numFmtId="49" fontId="21" fillId="0" borderId="12">
      <alignment horizontal="right"/>
    </xf>
    <xf numFmtId="49" fontId="18" fillId="0" borderId="13">
      <alignment horizontal="center"/>
    </xf>
    <xf numFmtId="0" fontId="18" fillId="0" borderId="14"/>
    <xf numFmtId="49" fontId="18" fillId="0" borderId="0"/>
    <xf numFmtId="49" fontId="13" fillId="0" borderId="0">
      <alignment horizontal="right"/>
    </xf>
    <xf numFmtId="0" fontId="13" fillId="0" borderId="0"/>
    <xf numFmtId="0" fontId="13" fillId="0" borderId="0">
      <alignment horizontal="center"/>
    </xf>
    <xf numFmtId="0" fontId="13" fillId="0" borderId="12">
      <alignment horizontal="right"/>
    </xf>
    <xf numFmtId="166" fontId="13" fillId="0" borderId="15">
      <alignment horizontal="center"/>
    </xf>
    <xf numFmtId="49" fontId="13" fillId="0" borderId="0"/>
    <xf numFmtId="0" fontId="13" fillId="0" borderId="0">
      <alignment horizontal="right"/>
    </xf>
    <xf numFmtId="0" fontId="13" fillId="0" borderId="16">
      <alignment horizontal="center"/>
    </xf>
    <xf numFmtId="0" fontId="13" fillId="0" borderId="8">
      <alignment wrapText="1"/>
    </xf>
    <xf numFmtId="49" fontId="13" fillId="0" borderId="17">
      <alignment horizontal="center"/>
    </xf>
    <xf numFmtId="0" fontId="13" fillId="0" borderId="18">
      <alignment wrapText="1"/>
    </xf>
    <xf numFmtId="49" fontId="13" fillId="0" borderId="15">
      <alignment horizontal="center"/>
    </xf>
    <xf numFmtId="0" fontId="13" fillId="0" borderId="19">
      <alignment horizontal="left"/>
    </xf>
    <xf numFmtId="49" fontId="13" fillId="0" borderId="19"/>
    <xf numFmtId="0" fontId="13" fillId="0" borderId="15">
      <alignment horizontal="center"/>
    </xf>
    <xf numFmtId="49" fontId="13" fillId="0" borderId="20">
      <alignment horizontal="center"/>
    </xf>
    <xf numFmtId="0" fontId="22" fillId="0" borderId="0"/>
    <xf numFmtId="0" fontId="22" fillId="0" borderId="21"/>
    <xf numFmtId="49" fontId="13" fillId="0" borderId="6">
      <alignment horizontal="center" vertical="center" wrapText="1"/>
    </xf>
    <xf numFmtId="49" fontId="13" fillId="0" borderId="10">
      <alignment horizontal="center" vertical="center" wrapText="1"/>
    </xf>
    <xf numFmtId="0" fontId="13" fillId="0" borderId="22">
      <alignment horizontal="left" wrapText="1"/>
    </xf>
    <xf numFmtId="49" fontId="13" fillId="0" borderId="23">
      <alignment horizontal="center" wrapText="1"/>
    </xf>
    <xf numFmtId="49" fontId="13" fillId="0" borderId="24">
      <alignment horizontal="center"/>
    </xf>
    <xf numFmtId="4" fontId="13" fillId="0" borderId="6">
      <alignment horizontal="right"/>
    </xf>
    <xf numFmtId="4" fontId="13" fillId="0" borderId="7">
      <alignment horizontal="right"/>
    </xf>
    <xf numFmtId="0" fontId="13" fillId="0" borderId="25">
      <alignment horizontal="left" wrapText="1"/>
    </xf>
    <xf numFmtId="0" fontId="13" fillId="0" borderId="26">
      <alignment horizontal="left" wrapText="1" indent="1"/>
    </xf>
    <xf numFmtId="49" fontId="13" fillId="0" borderId="27">
      <alignment horizontal="center" wrapText="1"/>
    </xf>
    <xf numFmtId="49" fontId="13" fillId="0" borderId="28">
      <alignment horizontal="center"/>
    </xf>
    <xf numFmtId="49" fontId="13" fillId="0" borderId="29">
      <alignment horizontal="center"/>
    </xf>
    <xf numFmtId="0" fontId="13" fillId="0" borderId="30">
      <alignment horizontal="left" wrapText="1" indent="1"/>
    </xf>
    <xf numFmtId="49" fontId="13" fillId="0" borderId="31">
      <alignment horizontal="center"/>
    </xf>
    <xf numFmtId="49" fontId="13" fillId="0" borderId="6">
      <alignment horizontal="center"/>
    </xf>
    <xf numFmtId="0" fontId="13" fillId="0" borderId="32">
      <alignment horizontal="left" wrapText="1" indent="2"/>
    </xf>
    <xf numFmtId="0" fontId="13" fillId="0" borderId="21"/>
    <xf numFmtId="0" fontId="13" fillId="3" borderId="21"/>
    <xf numFmtId="0" fontId="13" fillId="3" borderId="0"/>
    <xf numFmtId="0" fontId="13" fillId="0" borderId="0">
      <alignment horizontal="left" wrapText="1"/>
    </xf>
    <xf numFmtId="49" fontId="13" fillId="0" borderId="0">
      <alignment horizontal="center" wrapText="1"/>
    </xf>
    <xf numFmtId="49" fontId="13" fillId="0" borderId="0">
      <alignment horizontal="center"/>
    </xf>
    <xf numFmtId="0" fontId="13" fillId="0" borderId="8">
      <alignment horizontal="left"/>
    </xf>
    <xf numFmtId="49" fontId="13" fillId="0" borderId="8"/>
    <xf numFmtId="0" fontId="13" fillId="0" borderId="8"/>
    <xf numFmtId="0" fontId="18" fillId="0" borderId="8"/>
    <xf numFmtId="0" fontId="13" fillId="0" borderId="33">
      <alignment horizontal="left" wrapText="1"/>
    </xf>
    <xf numFmtId="49" fontId="13" fillId="0" borderId="24">
      <alignment horizontal="center" wrapText="1"/>
    </xf>
    <xf numFmtId="4" fontId="13" fillId="0" borderId="34">
      <alignment horizontal="right"/>
    </xf>
    <xf numFmtId="4" fontId="13" fillId="0" borderId="35">
      <alignment horizontal="right"/>
    </xf>
    <xf numFmtId="0" fontId="13" fillId="0" borderId="36">
      <alignment horizontal="left" wrapText="1"/>
    </xf>
    <xf numFmtId="49" fontId="13" fillId="0" borderId="31">
      <alignment horizontal="center" wrapText="1"/>
    </xf>
    <xf numFmtId="49" fontId="13" fillId="0" borderId="7">
      <alignment horizontal="center"/>
    </xf>
    <xf numFmtId="0" fontId="13" fillId="0" borderId="18"/>
    <xf numFmtId="0" fontId="13" fillId="0" borderId="37"/>
    <xf numFmtId="0" fontId="15" fillId="0" borderId="32">
      <alignment horizontal="left" wrapText="1"/>
    </xf>
    <xf numFmtId="0" fontId="13" fillId="0" borderId="38">
      <alignment horizontal="center" wrapText="1"/>
    </xf>
    <xf numFmtId="49" fontId="13" fillId="0" borderId="39">
      <alignment horizontal="center" wrapText="1"/>
    </xf>
    <xf numFmtId="4" fontId="13" fillId="0" borderId="24">
      <alignment horizontal="right"/>
    </xf>
    <xf numFmtId="4" fontId="13" fillId="0" borderId="40">
      <alignment horizontal="right"/>
    </xf>
    <xf numFmtId="0" fontId="15" fillId="0" borderId="15">
      <alignment horizontal="left" wrapText="1"/>
    </xf>
    <xf numFmtId="0" fontId="18" fillId="0" borderId="21"/>
    <xf numFmtId="0" fontId="13" fillId="0" borderId="0">
      <alignment horizontal="center" wrapText="1"/>
    </xf>
    <xf numFmtId="0" fontId="15" fillId="0" borderId="0">
      <alignment horizontal="center"/>
    </xf>
    <xf numFmtId="0" fontId="15" fillId="0" borderId="8"/>
    <xf numFmtId="49" fontId="13" fillId="0" borderId="8">
      <alignment horizontal="left"/>
    </xf>
    <xf numFmtId="0" fontId="13" fillId="0" borderId="26">
      <alignment horizontal="left" wrapText="1"/>
    </xf>
    <xf numFmtId="0" fontId="13" fillId="0" borderId="30">
      <alignment horizontal="left" wrapText="1"/>
    </xf>
    <xf numFmtId="0" fontId="18" fillId="0" borderId="28"/>
    <xf numFmtId="0" fontId="18" fillId="0" borderId="29"/>
    <xf numFmtId="0" fontId="13" fillId="0" borderId="33">
      <alignment horizontal="left" wrapText="1" indent="1"/>
    </xf>
    <xf numFmtId="49" fontId="13" fillId="0" borderId="41">
      <alignment horizontal="center" wrapText="1"/>
    </xf>
    <xf numFmtId="49" fontId="13" fillId="0" borderId="34">
      <alignment horizontal="center"/>
    </xf>
    <xf numFmtId="0" fontId="13" fillId="0" borderId="36">
      <alignment horizontal="left" wrapText="1" indent="1"/>
    </xf>
    <xf numFmtId="0" fontId="13" fillId="0" borderId="26">
      <alignment horizontal="left" wrapText="1" indent="2"/>
    </xf>
    <xf numFmtId="0" fontId="13" fillId="0" borderId="30">
      <alignment horizontal="left" wrapText="1" indent="2"/>
    </xf>
    <xf numFmtId="49" fontId="13" fillId="0" borderId="41">
      <alignment horizontal="center"/>
    </xf>
    <xf numFmtId="0" fontId="18" fillId="0" borderId="19"/>
    <xf numFmtId="0" fontId="15" fillId="0" borderId="42">
      <alignment horizontal="center" vertical="center" textRotation="90" wrapText="1"/>
    </xf>
    <xf numFmtId="0" fontId="13" fillId="0" borderId="6">
      <alignment horizontal="center" vertical="top" wrapText="1"/>
    </xf>
    <xf numFmtId="0" fontId="13" fillId="0" borderId="6">
      <alignment horizontal="center" vertical="top"/>
    </xf>
    <xf numFmtId="49" fontId="13" fillId="0" borderId="6">
      <alignment horizontal="center" vertical="top" wrapText="1"/>
    </xf>
    <xf numFmtId="0" fontId="15" fillId="0" borderId="43"/>
    <xf numFmtId="49" fontId="15" fillId="0" borderId="23">
      <alignment horizontal="center"/>
    </xf>
    <xf numFmtId="0" fontId="22" fillId="0" borderId="14"/>
    <xf numFmtId="49" fontId="23" fillId="0" borderId="44">
      <alignment horizontal="left" vertical="center" wrapText="1"/>
    </xf>
    <xf numFmtId="49" fontId="15" fillId="0" borderId="31">
      <alignment horizontal="center" vertical="center" wrapText="1"/>
    </xf>
    <xf numFmtId="49" fontId="13" fillId="0" borderId="45">
      <alignment horizontal="left" vertical="center" wrapText="1" indent="2"/>
    </xf>
    <xf numFmtId="49" fontId="13" fillId="0" borderId="27">
      <alignment horizontal="center" vertical="center" wrapText="1"/>
    </xf>
    <xf numFmtId="0" fontId="13" fillId="0" borderId="28"/>
    <xf numFmtId="4" fontId="13" fillId="0" borderId="28">
      <alignment horizontal="right"/>
    </xf>
    <xf numFmtId="4" fontId="13" fillId="0" borderId="29">
      <alignment horizontal="right"/>
    </xf>
    <xf numFmtId="49" fontId="13" fillId="0" borderId="46">
      <alignment horizontal="left" vertical="center" wrapText="1" indent="3"/>
    </xf>
    <xf numFmtId="49" fontId="13" fillId="0" borderId="41">
      <alignment horizontal="center" vertical="center" wrapText="1"/>
    </xf>
    <xf numFmtId="49" fontId="13" fillId="0" borderId="44">
      <alignment horizontal="left" vertical="center" wrapText="1" indent="3"/>
    </xf>
    <xf numFmtId="49" fontId="13" fillId="0" borderId="31">
      <alignment horizontal="center" vertical="center" wrapText="1"/>
    </xf>
    <xf numFmtId="49" fontId="13" fillId="0" borderId="47">
      <alignment horizontal="left" vertical="center" wrapText="1" indent="3"/>
    </xf>
    <xf numFmtId="0" fontId="23" fillId="0" borderId="43">
      <alignment horizontal="left" vertical="center" wrapText="1"/>
    </xf>
    <xf numFmtId="49" fontId="13" fillId="0" borderId="48">
      <alignment horizontal="center" vertical="center" wrapText="1"/>
    </xf>
    <xf numFmtId="4" fontId="13" fillId="0" borderId="10">
      <alignment horizontal="right"/>
    </xf>
    <xf numFmtId="4" fontId="13" fillId="0" borderId="49">
      <alignment horizontal="right"/>
    </xf>
    <xf numFmtId="0" fontId="15" fillId="0" borderId="19">
      <alignment horizontal="center" vertical="center" textRotation="90" wrapText="1"/>
    </xf>
    <xf numFmtId="49" fontId="13" fillId="0" borderId="19">
      <alignment horizontal="left" vertical="center" wrapText="1" indent="3"/>
    </xf>
    <xf numFmtId="49" fontId="13" fillId="0" borderId="21">
      <alignment horizontal="center" vertical="center" wrapText="1"/>
    </xf>
    <xf numFmtId="4" fontId="13" fillId="0" borderId="21">
      <alignment horizontal="right"/>
    </xf>
    <xf numFmtId="0" fontId="13" fillId="0" borderId="0">
      <alignment vertical="center"/>
    </xf>
    <xf numFmtId="49" fontId="13" fillId="0" borderId="0">
      <alignment horizontal="left" vertical="center" wrapText="1" indent="3"/>
    </xf>
    <xf numFmtId="49" fontId="13" fillId="0" borderId="0">
      <alignment horizontal="center" vertical="center" wrapText="1"/>
    </xf>
    <xf numFmtId="4" fontId="13" fillId="0" borderId="0">
      <alignment horizontal="right" shrinkToFit="1"/>
    </xf>
    <xf numFmtId="0" fontId="15" fillId="0" borderId="8">
      <alignment horizontal="center" vertical="center" textRotation="90" wrapText="1"/>
    </xf>
    <xf numFmtId="49" fontId="13" fillId="0" borderId="8">
      <alignment horizontal="left" vertical="center" wrapText="1" indent="3"/>
    </xf>
    <xf numFmtId="49" fontId="13" fillId="0" borderId="8">
      <alignment horizontal="center" vertical="center" wrapText="1"/>
    </xf>
    <xf numFmtId="4" fontId="13" fillId="0" borderId="8">
      <alignment horizontal="right"/>
    </xf>
    <xf numFmtId="49" fontId="15" fillId="0" borderId="23">
      <alignment horizontal="center" vertical="center" wrapText="1"/>
    </xf>
    <xf numFmtId="0" fontId="13" fillId="0" borderId="29"/>
    <xf numFmtId="0" fontId="15" fillId="0" borderId="19">
      <alignment horizontal="center" vertical="center" textRotation="90"/>
    </xf>
    <xf numFmtId="0" fontId="15" fillId="0" borderId="8">
      <alignment horizontal="center" vertical="center" textRotation="90"/>
    </xf>
    <xf numFmtId="0" fontId="15" fillId="0" borderId="42">
      <alignment horizontal="center" vertical="center" textRotation="90"/>
    </xf>
    <xf numFmtId="49" fontId="23" fillId="0" borderId="43">
      <alignment horizontal="left" vertical="center" wrapText="1"/>
    </xf>
    <xf numFmtId="0" fontId="15" fillId="0" borderId="6">
      <alignment horizontal="center" vertical="center" textRotation="90"/>
    </xf>
    <xf numFmtId="0" fontId="15" fillId="0" borderId="23">
      <alignment horizontal="center" vertical="center"/>
    </xf>
    <xf numFmtId="0" fontId="13" fillId="0" borderId="44">
      <alignment horizontal="left" vertical="center" wrapText="1"/>
    </xf>
    <xf numFmtId="0" fontId="13" fillId="0" borderId="27">
      <alignment horizontal="center" vertical="center"/>
    </xf>
    <xf numFmtId="0" fontId="13" fillId="0" borderId="41">
      <alignment horizontal="center" vertical="center"/>
    </xf>
    <xf numFmtId="0" fontId="13" fillId="0" borderId="31">
      <alignment horizontal="center" vertical="center"/>
    </xf>
    <xf numFmtId="0" fontId="13" fillId="0" borderId="47">
      <alignment horizontal="left" vertical="center" wrapText="1"/>
    </xf>
    <xf numFmtId="0" fontId="15" fillId="0" borderId="31">
      <alignment horizontal="center" vertical="center"/>
    </xf>
    <xf numFmtId="0" fontId="13" fillId="0" borderId="48">
      <alignment horizontal="center" vertical="center"/>
    </xf>
    <xf numFmtId="49" fontId="15" fillId="0" borderId="23">
      <alignment horizontal="center" vertical="center"/>
    </xf>
    <xf numFmtId="49" fontId="13" fillId="0" borderId="44">
      <alignment horizontal="left" vertical="center" wrapText="1"/>
    </xf>
    <xf numFmtId="49" fontId="13" fillId="0" borderId="27">
      <alignment horizontal="center" vertical="center"/>
    </xf>
    <xf numFmtId="49" fontId="13" fillId="0" borderId="41">
      <alignment horizontal="center" vertical="center"/>
    </xf>
    <xf numFmtId="49" fontId="13" fillId="0" borderId="31">
      <alignment horizontal="center" vertical="center"/>
    </xf>
    <xf numFmtId="49" fontId="13" fillId="0" borderId="47">
      <alignment horizontal="left" vertical="center" wrapText="1"/>
    </xf>
    <xf numFmtId="49" fontId="13" fillId="0" borderId="48">
      <alignment horizontal="center" vertical="center"/>
    </xf>
    <xf numFmtId="49" fontId="13" fillId="0" borderId="8">
      <alignment horizontal="center" wrapText="1"/>
    </xf>
    <xf numFmtId="0" fontId="13" fillId="0" borderId="8">
      <alignment horizontal="center"/>
    </xf>
    <xf numFmtId="49" fontId="13" fillId="0" borderId="0">
      <alignment horizontal="left"/>
    </xf>
    <xf numFmtId="0" fontId="13" fillId="0" borderId="19">
      <alignment horizontal="center"/>
    </xf>
    <xf numFmtId="49" fontId="13" fillId="0" borderId="19">
      <alignment horizontal="center"/>
    </xf>
    <xf numFmtId="0" fontId="24" fillId="0" borderId="8">
      <alignment wrapText="1"/>
    </xf>
    <xf numFmtId="0" fontId="25" fillId="0" borderId="8"/>
    <xf numFmtId="0" fontId="24" fillId="0" borderId="6">
      <alignment wrapText="1"/>
    </xf>
    <xf numFmtId="0" fontId="24" fillId="0" borderId="19">
      <alignment wrapText="1"/>
    </xf>
    <xf numFmtId="0" fontId="25" fillId="0" borderId="19"/>
    <xf numFmtId="0" fontId="14" fillId="0" borderId="0"/>
    <xf numFmtId="0" fontId="14" fillId="0" borderId="0"/>
    <xf numFmtId="0" fontId="14" fillId="0" borderId="0"/>
    <xf numFmtId="0" fontId="22" fillId="0" borderId="0"/>
    <xf numFmtId="0" fontId="22" fillId="0" borderId="0"/>
    <xf numFmtId="0" fontId="18" fillId="4" borderId="0"/>
    <xf numFmtId="0" fontId="22" fillId="0" borderId="0"/>
    <xf numFmtId="49" fontId="13" fillId="0" borderId="34">
      <alignment horizontal="center"/>
    </xf>
  </cellStyleXfs>
  <cellXfs count="33">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0" fillId="0" borderId="0" xfId="0"/>
    <xf numFmtId="0" fontId="27" fillId="0" borderId="0" xfId="0" applyFont="1" applyFill="1" applyAlignment="1" applyProtection="1">
      <alignment horizontal="center" vertical="top"/>
      <protection locked="0"/>
    </xf>
    <xf numFmtId="0" fontId="27" fillId="0" borderId="0" xfId="0" applyFont="1" applyFill="1" applyProtection="1">
      <protection locked="0"/>
    </xf>
    <xf numFmtId="0" fontId="4" fillId="0" borderId="0" xfId="0" applyFont="1" applyFill="1" applyAlignment="1" applyProtection="1">
      <alignment horizontal="center" vertical="top"/>
      <protection locked="0"/>
    </xf>
    <xf numFmtId="0" fontId="4" fillId="0" borderId="0" xfId="0" applyFont="1" applyFill="1" applyProtection="1">
      <protection locked="0"/>
    </xf>
    <xf numFmtId="0" fontId="28" fillId="0" borderId="0" xfId="0" applyFont="1" applyFill="1"/>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xf numFmtId="0" fontId="26" fillId="0" borderId="0" xfId="0" applyFont="1" applyFill="1" applyAlignment="1">
      <alignment horizontal="left" vertical="center" wrapText="1"/>
    </xf>
    <xf numFmtId="0" fontId="27" fillId="0" borderId="0" xfId="0" applyFont="1" applyFill="1" applyAlignment="1" applyProtection="1">
      <alignment horizontal="right"/>
      <protection locked="0"/>
    </xf>
  </cellXfs>
  <cellStyles count="180">
    <cellStyle name="br" xfId="174"/>
    <cellStyle name="col" xfId="173"/>
    <cellStyle name="style0" xfId="175"/>
    <cellStyle name="td" xfId="176"/>
    <cellStyle name="tr" xfId="172"/>
    <cellStyle name="xl100" xfId="91"/>
    <cellStyle name="xl101" xfId="97"/>
    <cellStyle name="xl102" xfId="93"/>
    <cellStyle name="xl103" xfId="101"/>
    <cellStyle name="xl104" xfId="104"/>
    <cellStyle name="xl105" xfId="89"/>
    <cellStyle name="xl106" xfId="92"/>
    <cellStyle name="xl107" xfId="98"/>
    <cellStyle name="xl108" xfId="103"/>
    <cellStyle name="xl109" xfId="90"/>
    <cellStyle name="xl110" xfId="99"/>
    <cellStyle name="xl111" xfId="100"/>
    <cellStyle name="xl112" xfId="94"/>
    <cellStyle name="xl113" xfId="102"/>
    <cellStyle name="xl114" xfId="95"/>
    <cellStyle name="xl115" xfId="96"/>
    <cellStyle name="xl116" xfId="105"/>
    <cellStyle name="xl117" xfId="128"/>
    <cellStyle name="xl118" xfId="132"/>
    <cellStyle name="xl119" xfId="136"/>
    <cellStyle name="xl120" xfId="142"/>
    <cellStyle name="xl121" xfId="143"/>
    <cellStyle name="xl122" xfId="144"/>
    <cellStyle name="xl123" xfId="146"/>
    <cellStyle name="xl124" xfId="167"/>
    <cellStyle name="xl125" xfId="170"/>
    <cellStyle name="xl126" xfId="106"/>
    <cellStyle name="xl127" xfId="109"/>
    <cellStyle name="xl128" xfId="112"/>
    <cellStyle name="xl129" xfId="114"/>
    <cellStyle name="xl130" xfId="119"/>
    <cellStyle name="xl131" xfId="121"/>
    <cellStyle name="xl132" xfId="123"/>
    <cellStyle name="xl133" xfId="124"/>
    <cellStyle name="xl134" xfId="129"/>
    <cellStyle name="xl135" xfId="133"/>
    <cellStyle name="xl136" xfId="137"/>
    <cellStyle name="xl137" xfId="145"/>
    <cellStyle name="xl138" xfId="148"/>
    <cellStyle name="xl139" xfId="152"/>
    <cellStyle name="xl140" xfId="156"/>
    <cellStyle name="xl141" xfId="160"/>
    <cellStyle name="xl142" xfId="110"/>
    <cellStyle name="xl143" xfId="113"/>
    <cellStyle name="xl144" xfId="115"/>
    <cellStyle name="xl145" xfId="120"/>
    <cellStyle name="xl146" xfId="122"/>
    <cellStyle name="xl147" xfId="125"/>
    <cellStyle name="xl148" xfId="130"/>
    <cellStyle name="xl149" xfId="134"/>
    <cellStyle name="xl150" xfId="138"/>
    <cellStyle name="xl151" xfId="140"/>
    <cellStyle name="xl152" xfId="147"/>
    <cellStyle name="xl153" xfId="149"/>
    <cellStyle name="xl154" xfId="150"/>
    <cellStyle name="xl155" xfId="151"/>
    <cellStyle name="xl156" xfId="153"/>
    <cellStyle name="xl157" xfId="154"/>
    <cellStyle name="xl158" xfId="155"/>
    <cellStyle name="xl159" xfId="157"/>
    <cellStyle name="xl160" xfId="158"/>
    <cellStyle name="xl161" xfId="159"/>
    <cellStyle name="xl162" xfId="161"/>
    <cellStyle name="xl163" xfId="108"/>
    <cellStyle name="xl164" xfId="116"/>
    <cellStyle name="xl165" xfId="126"/>
    <cellStyle name="xl166" xfId="131"/>
    <cellStyle name="xl167" xfId="135"/>
    <cellStyle name="xl168" xfId="139"/>
    <cellStyle name="xl169" xfId="162"/>
    <cellStyle name="xl170" xfId="165"/>
    <cellStyle name="xl171" xfId="168"/>
    <cellStyle name="xl172" xfId="171"/>
    <cellStyle name="xl173" xfId="163"/>
    <cellStyle name="xl174" xfId="166"/>
    <cellStyle name="xl175" xfId="164"/>
    <cellStyle name="xl176" xfId="117"/>
    <cellStyle name="xl177" xfId="107"/>
    <cellStyle name="xl178" xfId="118"/>
    <cellStyle name="xl179" xfId="127"/>
    <cellStyle name="xl180" xfId="141"/>
    <cellStyle name="xl181" xfId="169"/>
    <cellStyle name="xl182" xfId="111"/>
    <cellStyle name="xl21" xfId="177"/>
    <cellStyle name="xl22" xfId="13"/>
    <cellStyle name="xl23" xfId="19"/>
    <cellStyle name="xl24" xfId="23"/>
    <cellStyle name="xl25" xfId="30"/>
    <cellStyle name="xl26" xfId="1"/>
    <cellStyle name="xl26 2" xfId="45"/>
    <cellStyle name="xl27" xfId="17"/>
    <cellStyle name="xl28" xfId="47"/>
    <cellStyle name="xl29" xfId="49"/>
    <cellStyle name="xl30" xfId="55"/>
    <cellStyle name="xl31" xfId="11"/>
    <cellStyle name="xl32" xfId="178"/>
    <cellStyle name="xl33" xfId="24"/>
    <cellStyle name="xl34" xfId="2"/>
    <cellStyle name="xl34 2" xfId="41"/>
    <cellStyle name="xl35" xfId="50"/>
    <cellStyle name="xl36" xfId="56"/>
    <cellStyle name="xl37" xfId="60"/>
    <cellStyle name="xl38" xfId="3"/>
    <cellStyle name="xl38 2" xfId="63"/>
    <cellStyle name="xl39" xfId="42"/>
    <cellStyle name="xl40" xfId="34"/>
    <cellStyle name="xl41" xfId="51"/>
    <cellStyle name="xl42" xfId="4"/>
    <cellStyle name="xl42 2" xfId="57"/>
    <cellStyle name="xl43" xfId="61"/>
    <cellStyle name="xl44" xfId="48"/>
    <cellStyle name="xl44 2" xfId="179"/>
    <cellStyle name="xl45" xfId="52"/>
    <cellStyle name="xl46" xfId="65"/>
    <cellStyle name="xl47" xfId="14"/>
    <cellStyle name="xl48" xfId="31"/>
    <cellStyle name="xl49" xfId="37"/>
    <cellStyle name="xl50" xfId="39"/>
    <cellStyle name="xl51" xfId="20"/>
    <cellStyle name="xl52" xfId="5"/>
    <cellStyle name="xl52 2" xfId="25"/>
    <cellStyle name="xl53" xfId="32"/>
    <cellStyle name="xl54" xfId="15"/>
    <cellStyle name="xl55" xfId="46"/>
    <cellStyle name="xl56" xfId="21"/>
    <cellStyle name="xl57" xfId="26"/>
    <cellStyle name="xl58" xfId="33"/>
    <cellStyle name="xl59" xfId="36"/>
    <cellStyle name="xl60" xfId="38"/>
    <cellStyle name="xl61" xfId="40"/>
    <cellStyle name="xl62" xfId="43"/>
    <cellStyle name="xl63" xfId="6"/>
    <cellStyle name="xl63 2" xfId="44"/>
    <cellStyle name="xl64" xfId="16"/>
    <cellStyle name="xl65" xfId="22"/>
    <cellStyle name="xl66" xfId="27"/>
    <cellStyle name="xl67" xfId="53"/>
    <cellStyle name="xl68" xfId="58"/>
    <cellStyle name="xl69" xfId="54"/>
    <cellStyle name="xl70" xfId="59"/>
    <cellStyle name="xl71" xfId="62"/>
    <cellStyle name="xl72" xfId="64"/>
    <cellStyle name="xl73" xfId="18"/>
    <cellStyle name="xl74" xfId="28"/>
    <cellStyle name="xl75" xfId="35"/>
    <cellStyle name="xl76" xfId="29"/>
    <cellStyle name="xl77" xfId="66"/>
    <cellStyle name="xl78" xfId="69"/>
    <cellStyle name="xl79" xfId="73"/>
    <cellStyle name="xl80" xfId="80"/>
    <cellStyle name="xl81" xfId="82"/>
    <cellStyle name="xl82" xfId="67"/>
    <cellStyle name="xl83" xfId="78"/>
    <cellStyle name="xl84" xfId="81"/>
    <cellStyle name="xl85" xfId="83"/>
    <cellStyle name="xl86" xfId="88"/>
    <cellStyle name="xl87" xfId="68"/>
    <cellStyle name="xl88" xfId="74"/>
    <cellStyle name="xl89" xfId="84"/>
    <cellStyle name="xl90" xfId="70"/>
    <cellStyle name="xl91" xfId="75"/>
    <cellStyle name="xl92" xfId="85"/>
    <cellStyle name="xl93" xfId="76"/>
    <cellStyle name="xl94" xfId="79"/>
    <cellStyle name="xl95" xfId="86"/>
    <cellStyle name="xl96" xfId="77"/>
    <cellStyle name="xl97" xfId="87"/>
    <cellStyle name="xl98" xfId="71"/>
    <cellStyle name="xl99" xfId="72"/>
    <cellStyle name="Обычный" xfId="0" builtinId="0"/>
    <cellStyle name="Обычный 2" xfId="7"/>
    <cellStyle name="Обычный 3" xfId="8"/>
    <cellStyle name="Обычный 4" xfId="12"/>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6"/>
  <sheetViews>
    <sheetView showGridLines="0" tabSelected="1" view="pageBreakPreview" topLeftCell="A222" zoomScaleNormal="70" zoomScaleSheetLayoutView="100" workbookViewId="0">
      <selection activeCell="D232" sqref="D232"/>
    </sheetView>
  </sheetViews>
  <sheetFormatPr defaultColWidth="9.109375" defaultRowHeight="15.6" outlineLevelCol="1" x14ac:dyDescent="0.3"/>
  <cols>
    <col min="1" max="1" width="27.88671875" style="5" customWidth="1"/>
    <col min="2" max="2" width="62.33203125" style="5" customWidth="1"/>
    <col min="3" max="3" width="18.33203125" style="6" customWidth="1"/>
    <col min="4" max="4" width="18.3320312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67.8" customHeight="1" x14ac:dyDescent="0.3">
      <c r="A1" s="30" t="s">
        <v>925</v>
      </c>
      <c r="B1" s="30"/>
      <c r="C1" s="30"/>
      <c r="D1" s="30"/>
      <c r="E1" s="30"/>
    </row>
    <row r="2" spans="1:5" ht="17.25" customHeight="1" x14ac:dyDescent="0.3">
      <c r="A2" s="29" t="s">
        <v>180</v>
      </c>
      <c r="B2" s="29"/>
      <c r="C2" s="29"/>
      <c r="D2" s="29"/>
      <c r="E2" s="29"/>
    </row>
    <row r="3" spans="1:5" ht="81" customHeight="1" x14ac:dyDescent="0.3">
      <c r="A3" s="7" t="s">
        <v>44</v>
      </c>
      <c r="B3" s="7" t="s">
        <v>45</v>
      </c>
      <c r="C3" s="1" t="s">
        <v>722</v>
      </c>
      <c r="D3" s="1" t="s">
        <v>926</v>
      </c>
      <c r="E3" s="1" t="s">
        <v>181</v>
      </c>
    </row>
    <row r="4" spans="1:5" x14ac:dyDescent="0.3">
      <c r="A4" s="18" t="s">
        <v>182</v>
      </c>
      <c r="B4" s="19" t="s">
        <v>46</v>
      </c>
      <c r="C4" s="12">
        <f>C5+C16+C41+C53+C61+C67+C91+C110+C132+C151+C165+C175+C178+C227</f>
        <v>35933820000</v>
      </c>
      <c r="D4" s="12">
        <f>D5+D16+D41+D53+D61+D67+D91+D110+D132+D151+D165+D175+D178+D227</f>
        <v>38059287802.200005</v>
      </c>
      <c r="E4" s="17">
        <f>D4/C4*100</f>
        <v>105.91495087970053</v>
      </c>
    </row>
    <row r="5" spans="1:5" x14ac:dyDescent="0.3">
      <c r="A5" s="18" t="s">
        <v>183</v>
      </c>
      <c r="B5" s="19" t="s">
        <v>47</v>
      </c>
      <c r="C5" s="12">
        <f>C6+C10</f>
        <v>20852841000</v>
      </c>
      <c r="D5" s="12">
        <f>D6+D10</f>
        <v>22283206085.25</v>
      </c>
      <c r="E5" s="17">
        <f t="shared" ref="E5:E80" si="0">D5/C5*100</f>
        <v>106.85932955250559</v>
      </c>
    </row>
    <row r="6" spans="1:5" x14ac:dyDescent="0.3">
      <c r="A6" s="2" t="s">
        <v>184</v>
      </c>
      <c r="B6" s="3" t="s">
        <v>48</v>
      </c>
      <c r="C6" s="13">
        <f>C7</f>
        <v>8528647000</v>
      </c>
      <c r="D6" s="13">
        <f>D7</f>
        <v>9494128633.0799999</v>
      </c>
      <c r="E6" s="16">
        <f t="shared" si="0"/>
        <v>111.32045485151396</v>
      </c>
    </row>
    <row r="7" spans="1:5" ht="46.8" x14ac:dyDescent="0.3">
      <c r="A7" s="2" t="s">
        <v>185</v>
      </c>
      <c r="B7" s="3" t="s">
        <v>49</v>
      </c>
      <c r="C7" s="13">
        <f>C8+C9</f>
        <v>8528647000</v>
      </c>
      <c r="D7" s="13">
        <f>D8+D9</f>
        <v>9494128633.0799999</v>
      </c>
      <c r="E7" s="16">
        <f t="shared" si="0"/>
        <v>111.32045485151396</v>
      </c>
    </row>
    <row r="8" spans="1:5" ht="46.8" x14ac:dyDescent="0.3">
      <c r="A8" s="2" t="s">
        <v>186</v>
      </c>
      <c r="B8" s="3" t="s">
        <v>50</v>
      </c>
      <c r="C8" s="13">
        <v>7830942000</v>
      </c>
      <c r="D8" s="13">
        <v>8543429364.04</v>
      </c>
      <c r="E8" s="16">
        <f t="shared" si="0"/>
        <v>109.09836088736196</v>
      </c>
    </row>
    <row r="9" spans="1:5" ht="46.8" x14ac:dyDescent="0.3">
      <c r="A9" s="2" t="s">
        <v>187</v>
      </c>
      <c r="B9" s="3" t="s">
        <v>51</v>
      </c>
      <c r="C9" s="13">
        <v>697705000</v>
      </c>
      <c r="D9" s="13">
        <v>950699269.03999996</v>
      </c>
      <c r="E9" s="16">
        <f t="shared" si="0"/>
        <v>136.26092245863222</v>
      </c>
    </row>
    <row r="10" spans="1:5" x14ac:dyDescent="0.3">
      <c r="A10" s="2" t="s">
        <v>188</v>
      </c>
      <c r="B10" s="3" t="s">
        <v>52</v>
      </c>
      <c r="C10" s="13">
        <f>SUM(C11:C15)</f>
        <v>12324194000</v>
      </c>
      <c r="D10" s="13">
        <f>SUM(D11:D15)</f>
        <v>12789077452.169998</v>
      </c>
      <c r="E10" s="16">
        <f t="shared" si="0"/>
        <v>103.77212053112761</v>
      </c>
    </row>
    <row r="11" spans="1:5" ht="78" x14ac:dyDescent="0.3">
      <c r="A11" s="2" t="s">
        <v>189</v>
      </c>
      <c r="B11" s="3" t="s">
        <v>53</v>
      </c>
      <c r="C11" s="13">
        <v>11488961000</v>
      </c>
      <c r="D11" s="13">
        <v>12097510800.139999</v>
      </c>
      <c r="E11" s="16">
        <f t="shared" si="0"/>
        <v>105.29682188093423</v>
      </c>
    </row>
    <row r="12" spans="1:5" ht="109.2" x14ac:dyDescent="0.3">
      <c r="A12" s="2" t="s">
        <v>190</v>
      </c>
      <c r="B12" s="3" t="s">
        <v>54</v>
      </c>
      <c r="C12" s="13">
        <v>153928000</v>
      </c>
      <c r="D12" s="13">
        <v>149472431.09</v>
      </c>
      <c r="E12" s="16">
        <f t="shared" si="0"/>
        <v>97.105420124993501</v>
      </c>
    </row>
    <row r="13" spans="1:5" ht="46.8" x14ac:dyDescent="0.3">
      <c r="A13" s="2" t="s">
        <v>191</v>
      </c>
      <c r="B13" s="3" t="s">
        <v>173</v>
      </c>
      <c r="C13" s="13">
        <v>189450000</v>
      </c>
      <c r="D13" s="13">
        <v>153603159.31999999</v>
      </c>
      <c r="E13" s="16">
        <f t="shared" si="0"/>
        <v>81.078468894167315</v>
      </c>
    </row>
    <row r="14" spans="1:5" ht="93.6" x14ac:dyDescent="0.3">
      <c r="A14" s="2" t="s">
        <v>192</v>
      </c>
      <c r="B14" s="3" t="s">
        <v>174</v>
      </c>
      <c r="C14" s="13">
        <v>51361000</v>
      </c>
      <c r="D14" s="13">
        <v>56251890.649999999</v>
      </c>
      <c r="E14" s="16">
        <f t="shared" si="0"/>
        <v>109.52257676057708</v>
      </c>
    </row>
    <row r="15" spans="1:5" ht="94.2" customHeight="1" x14ac:dyDescent="0.3">
      <c r="A15" s="2" t="s">
        <v>724</v>
      </c>
      <c r="B15" s="20" t="s">
        <v>723</v>
      </c>
      <c r="C15" s="13">
        <v>440494000</v>
      </c>
      <c r="D15" s="13">
        <v>332239170.97000003</v>
      </c>
      <c r="E15" s="16">
        <f t="shared" si="0"/>
        <v>75.424221662497118</v>
      </c>
    </row>
    <row r="16" spans="1:5" ht="46.8" x14ac:dyDescent="0.3">
      <c r="A16" s="18" t="s">
        <v>193</v>
      </c>
      <c r="B16" s="19" t="s">
        <v>55</v>
      </c>
      <c r="C16" s="12">
        <f>C17</f>
        <v>5472395000</v>
      </c>
      <c r="D16" s="12">
        <f>D17</f>
        <v>5639150171.0900002</v>
      </c>
      <c r="E16" s="17">
        <f t="shared" si="0"/>
        <v>103.04720640761495</v>
      </c>
    </row>
    <row r="17" spans="1:5" ht="31.2" x14ac:dyDescent="0.3">
      <c r="A17" s="2" t="s">
        <v>372</v>
      </c>
      <c r="B17" s="14" t="s">
        <v>371</v>
      </c>
      <c r="C17" s="13">
        <f>C20+C21+C22+C25+C27+C28+C29+C32+C35+C38</f>
        <v>5472395000</v>
      </c>
      <c r="D17" s="13">
        <f>D18+D20+D21+D22+D25+D26+D27+D28+D29+D32+D35+D38</f>
        <v>5639150171.0900002</v>
      </c>
      <c r="E17" s="16">
        <f t="shared" si="0"/>
        <v>103.04720640761495</v>
      </c>
    </row>
    <row r="18" spans="1:5" ht="78" x14ac:dyDescent="0.3">
      <c r="A18" s="2" t="s">
        <v>936</v>
      </c>
      <c r="B18" s="3" t="s">
        <v>934</v>
      </c>
      <c r="C18" s="13">
        <v>0</v>
      </c>
      <c r="D18" s="13">
        <f>D19</f>
        <v>11.32</v>
      </c>
      <c r="E18" s="16"/>
    </row>
    <row r="19" spans="1:5" ht="62.4" x14ac:dyDescent="0.3">
      <c r="A19" s="2" t="s">
        <v>937</v>
      </c>
      <c r="B19" s="3" t="s">
        <v>935</v>
      </c>
      <c r="C19" s="13">
        <v>0</v>
      </c>
      <c r="D19" s="13">
        <v>11.32</v>
      </c>
      <c r="E19" s="16"/>
    </row>
    <row r="20" spans="1:5" ht="31.2" x14ac:dyDescent="0.3">
      <c r="A20" s="2" t="s">
        <v>194</v>
      </c>
      <c r="B20" s="3" t="s">
        <v>56</v>
      </c>
      <c r="C20" s="13">
        <v>482169000</v>
      </c>
      <c r="D20" s="13">
        <v>473995870.95999998</v>
      </c>
      <c r="E20" s="16">
        <f t="shared" si="0"/>
        <v>98.30492440617293</v>
      </c>
    </row>
    <row r="21" spans="1:5" ht="31.2" x14ac:dyDescent="0.3">
      <c r="A21" s="2" t="s">
        <v>195</v>
      </c>
      <c r="B21" s="3" t="s">
        <v>57</v>
      </c>
      <c r="C21" s="13">
        <v>210339000</v>
      </c>
      <c r="D21" s="13">
        <v>216520289.72999999</v>
      </c>
      <c r="E21" s="16">
        <f t="shared" si="0"/>
        <v>102.93872735441359</v>
      </c>
    </row>
    <row r="22" spans="1:5" ht="140.4" x14ac:dyDescent="0.3">
      <c r="A22" s="2" t="s">
        <v>196</v>
      </c>
      <c r="B22" s="3" t="s">
        <v>58</v>
      </c>
      <c r="C22" s="13">
        <f>SUM(C23:C24)</f>
        <v>1037626000</v>
      </c>
      <c r="D22" s="13">
        <f>SUM(D23:D24)</f>
        <v>1027224156.7</v>
      </c>
      <c r="E22" s="16">
        <f t="shared" si="0"/>
        <v>98.997534439191</v>
      </c>
    </row>
    <row r="23" spans="1:5" ht="171.6" x14ac:dyDescent="0.3">
      <c r="A23" s="2" t="s">
        <v>197</v>
      </c>
      <c r="B23" s="3" t="s">
        <v>59</v>
      </c>
      <c r="C23" s="13">
        <v>596193000</v>
      </c>
      <c r="D23" s="13">
        <v>594898458.52999997</v>
      </c>
      <c r="E23" s="16">
        <f t="shared" si="0"/>
        <v>99.782865369100264</v>
      </c>
    </row>
    <row r="24" spans="1:5" ht="218.4" x14ac:dyDescent="0.3">
      <c r="A24" s="2" t="s">
        <v>198</v>
      </c>
      <c r="B24" s="3" t="s">
        <v>60</v>
      </c>
      <c r="C24" s="13">
        <v>441433000</v>
      </c>
      <c r="D24" s="13">
        <v>432325698.17000002</v>
      </c>
      <c r="E24" s="16">
        <f t="shared" si="0"/>
        <v>97.936877888603718</v>
      </c>
    </row>
    <row r="25" spans="1:5" ht="130.80000000000001" customHeight="1" x14ac:dyDescent="0.3">
      <c r="A25" s="2" t="s">
        <v>545</v>
      </c>
      <c r="B25" s="3" t="s">
        <v>542</v>
      </c>
      <c r="C25" s="13">
        <v>1000000</v>
      </c>
      <c r="D25" s="13">
        <v>1211987.29</v>
      </c>
      <c r="E25" s="16">
        <f t="shared" si="0"/>
        <v>121.198729</v>
      </c>
    </row>
    <row r="26" spans="1:5" ht="124.8" x14ac:dyDescent="0.3">
      <c r="A26" s="2" t="s">
        <v>706</v>
      </c>
      <c r="B26" s="3" t="s">
        <v>707</v>
      </c>
      <c r="C26" s="13">
        <v>0</v>
      </c>
      <c r="D26" s="13">
        <v>7041.7</v>
      </c>
      <c r="E26" s="16"/>
    </row>
    <row r="27" spans="1:5" ht="99.6" customHeight="1" x14ac:dyDescent="0.3">
      <c r="A27" s="2" t="s">
        <v>546</v>
      </c>
      <c r="B27" s="3" t="s">
        <v>543</v>
      </c>
      <c r="C27" s="13">
        <v>400000</v>
      </c>
      <c r="D27" s="13">
        <v>63673.83</v>
      </c>
      <c r="E27" s="16">
        <f t="shared" si="0"/>
        <v>15.918457499999999</v>
      </c>
    </row>
    <row r="28" spans="1:5" ht="99" customHeight="1" x14ac:dyDescent="0.3">
      <c r="A28" s="2" t="s">
        <v>547</v>
      </c>
      <c r="B28" s="3" t="s">
        <v>544</v>
      </c>
      <c r="C28" s="13">
        <v>1000000</v>
      </c>
      <c r="D28" s="13">
        <v>801268.32</v>
      </c>
      <c r="E28" s="16">
        <f t="shared" si="0"/>
        <v>80.126831999999993</v>
      </c>
    </row>
    <row r="29" spans="1:5" ht="78" x14ac:dyDescent="0.3">
      <c r="A29" s="2" t="s">
        <v>199</v>
      </c>
      <c r="B29" s="3" t="s">
        <v>61</v>
      </c>
      <c r="C29" s="13">
        <f>C30+C31</f>
        <v>1724476000</v>
      </c>
      <c r="D29" s="13">
        <f>D30+D31</f>
        <v>1809394368.6600001</v>
      </c>
      <c r="E29" s="16">
        <f t="shared" si="0"/>
        <v>104.92429982557022</v>
      </c>
    </row>
    <row r="30" spans="1:5" ht="109.2" x14ac:dyDescent="0.3">
      <c r="A30" s="2" t="s">
        <v>200</v>
      </c>
      <c r="B30" s="3" t="s">
        <v>62</v>
      </c>
      <c r="C30" s="13">
        <v>1587673000</v>
      </c>
      <c r="D30" s="13">
        <v>1665854364.1300001</v>
      </c>
      <c r="E30" s="16">
        <f t="shared" si="0"/>
        <v>104.92427370938475</v>
      </c>
    </row>
    <row r="31" spans="1:5" ht="124.8" x14ac:dyDescent="0.3">
      <c r="A31" s="2" t="s">
        <v>548</v>
      </c>
      <c r="B31" s="3" t="s">
        <v>549</v>
      </c>
      <c r="C31" s="13">
        <v>136803000</v>
      </c>
      <c r="D31" s="13">
        <v>143540004.53</v>
      </c>
      <c r="E31" s="16">
        <f t="shared" si="0"/>
        <v>104.92460291806466</v>
      </c>
    </row>
    <row r="32" spans="1:5" ht="93.6" x14ac:dyDescent="0.3">
      <c r="A32" s="2" t="s">
        <v>201</v>
      </c>
      <c r="B32" s="3" t="s">
        <v>63</v>
      </c>
      <c r="C32" s="13">
        <f>C33+C34</f>
        <v>10062000</v>
      </c>
      <c r="D32" s="13">
        <f>D33+D34</f>
        <v>12724987.02</v>
      </c>
      <c r="E32" s="16">
        <f t="shared" si="0"/>
        <v>126.46578234943351</v>
      </c>
    </row>
    <row r="33" spans="1:5" ht="132" customHeight="1" x14ac:dyDescent="0.3">
      <c r="A33" s="2" t="s">
        <v>202</v>
      </c>
      <c r="B33" s="3" t="s">
        <v>64</v>
      </c>
      <c r="C33" s="13">
        <v>9264000</v>
      </c>
      <c r="D33" s="13">
        <v>11715508.539999999</v>
      </c>
      <c r="E33" s="16">
        <f t="shared" si="0"/>
        <v>126.46274330742659</v>
      </c>
    </row>
    <row r="34" spans="1:5" ht="140.4" x14ac:dyDescent="0.3">
      <c r="A34" s="2" t="s">
        <v>550</v>
      </c>
      <c r="B34" s="3" t="s">
        <v>551</v>
      </c>
      <c r="C34" s="13">
        <v>798000</v>
      </c>
      <c r="D34" s="13">
        <v>1009478.48</v>
      </c>
      <c r="E34" s="16">
        <f t="shared" si="0"/>
        <v>126.50106265664161</v>
      </c>
    </row>
    <row r="35" spans="1:5" ht="78" x14ac:dyDescent="0.3">
      <c r="A35" s="2" t="s">
        <v>203</v>
      </c>
      <c r="B35" s="3" t="s">
        <v>65</v>
      </c>
      <c r="C35" s="13">
        <f>C36+C37</f>
        <v>2322635000</v>
      </c>
      <c r="D35" s="13">
        <f>D36+D37</f>
        <v>2405754706.5600004</v>
      </c>
      <c r="E35" s="16">
        <f t="shared" si="0"/>
        <v>103.57868139247022</v>
      </c>
    </row>
    <row r="36" spans="1:5" ht="124.8" x14ac:dyDescent="0.3">
      <c r="A36" s="2" t="s">
        <v>204</v>
      </c>
      <c r="B36" s="3" t="s">
        <v>66</v>
      </c>
      <c r="C36" s="13">
        <v>2138379000</v>
      </c>
      <c r="D36" s="13">
        <v>2214905189.5100002</v>
      </c>
      <c r="E36" s="16">
        <f t="shared" si="0"/>
        <v>103.57870094637107</v>
      </c>
    </row>
    <row r="37" spans="1:5" ht="124.8" x14ac:dyDescent="0.3">
      <c r="A37" s="2" t="s">
        <v>552</v>
      </c>
      <c r="B37" s="3" t="s">
        <v>553</v>
      </c>
      <c r="C37" s="13">
        <v>184256000</v>
      </c>
      <c r="D37" s="13">
        <v>190849517.05000001</v>
      </c>
      <c r="E37" s="16">
        <f t="shared" si="0"/>
        <v>103.578454460099</v>
      </c>
    </row>
    <row r="38" spans="1:5" ht="78" x14ac:dyDescent="0.3">
      <c r="A38" s="2" t="s">
        <v>205</v>
      </c>
      <c r="B38" s="3" t="s">
        <v>67</v>
      </c>
      <c r="C38" s="13">
        <f>C39+C40</f>
        <v>-317312000</v>
      </c>
      <c r="D38" s="13">
        <f>D39+D40</f>
        <v>-308548191</v>
      </c>
      <c r="E38" s="16">
        <f t="shared" si="0"/>
        <v>97.238109809903179</v>
      </c>
    </row>
    <row r="39" spans="1:5" ht="124.8" x14ac:dyDescent="0.3">
      <c r="A39" s="2" t="s">
        <v>206</v>
      </c>
      <c r="B39" s="3" t="s">
        <v>68</v>
      </c>
      <c r="C39" s="13">
        <v>-293162000</v>
      </c>
      <c r="D39" s="13">
        <v>-284070935.16000003</v>
      </c>
      <c r="E39" s="16">
        <f t="shared" si="0"/>
        <v>96.898962061931641</v>
      </c>
    </row>
    <row r="40" spans="1:5" ht="124.8" x14ac:dyDescent="0.3">
      <c r="A40" s="2" t="s">
        <v>554</v>
      </c>
      <c r="B40" s="3" t="s">
        <v>555</v>
      </c>
      <c r="C40" s="13">
        <v>-24150000</v>
      </c>
      <c r="D40" s="13">
        <v>-24477255.84</v>
      </c>
      <c r="E40" s="16">
        <f t="shared" si="0"/>
        <v>101.35509664596273</v>
      </c>
    </row>
    <row r="41" spans="1:5" x14ac:dyDescent="0.3">
      <c r="A41" s="18" t="s">
        <v>207</v>
      </c>
      <c r="B41" s="19" t="s">
        <v>69</v>
      </c>
      <c r="C41" s="12">
        <f>C42+C50+C52</f>
        <v>3687734000</v>
      </c>
      <c r="D41" s="12">
        <f>D42+D50+D52</f>
        <v>3818567250.23</v>
      </c>
      <c r="E41" s="17">
        <f t="shared" si="0"/>
        <v>103.54779521055477</v>
      </c>
    </row>
    <row r="42" spans="1:5" ht="31.2" x14ac:dyDescent="0.3">
      <c r="A42" s="2" t="s">
        <v>208</v>
      </c>
      <c r="B42" s="8" t="s">
        <v>70</v>
      </c>
      <c r="C42" s="13">
        <f>C43+C46</f>
        <v>3655654000</v>
      </c>
      <c r="D42" s="13">
        <f>D43+D46+D49</f>
        <v>3783176655</v>
      </c>
      <c r="E42" s="16">
        <f t="shared" si="0"/>
        <v>103.48836774486863</v>
      </c>
    </row>
    <row r="43" spans="1:5" ht="31.2" x14ac:dyDescent="0.3">
      <c r="A43" s="2" t="s">
        <v>209</v>
      </c>
      <c r="B43" s="8" t="s">
        <v>71</v>
      </c>
      <c r="C43" s="13">
        <f>C44</f>
        <v>2438543000</v>
      </c>
      <c r="D43" s="13">
        <f>D44+D45</f>
        <v>2550602822.3400002</v>
      </c>
      <c r="E43" s="16">
        <f t="shared" si="0"/>
        <v>104.59535970208439</v>
      </c>
    </row>
    <row r="44" spans="1:5" ht="31.2" x14ac:dyDescent="0.3">
      <c r="A44" s="2" t="s">
        <v>210</v>
      </c>
      <c r="B44" s="8" t="s">
        <v>71</v>
      </c>
      <c r="C44" s="13">
        <v>2438543000</v>
      </c>
      <c r="D44" s="13">
        <v>2550874838.1500001</v>
      </c>
      <c r="E44" s="16">
        <f t="shared" si="0"/>
        <v>104.60651455192711</v>
      </c>
    </row>
    <row r="45" spans="1:5" ht="46.8" x14ac:dyDescent="0.3">
      <c r="A45" s="2" t="s">
        <v>373</v>
      </c>
      <c r="B45" s="14" t="s">
        <v>374</v>
      </c>
      <c r="C45" s="13">
        <v>0</v>
      </c>
      <c r="D45" s="13">
        <v>-272015.81</v>
      </c>
      <c r="E45" s="16"/>
    </row>
    <row r="46" spans="1:5" ht="46.8" x14ac:dyDescent="0.3">
      <c r="A46" s="2" t="s">
        <v>211</v>
      </c>
      <c r="B46" s="8" t="s">
        <v>72</v>
      </c>
      <c r="C46" s="13">
        <f>C47</f>
        <v>1217111000</v>
      </c>
      <c r="D46" s="13">
        <f>D47+D48</f>
        <v>1232688033.45</v>
      </c>
      <c r="E46" s="16">
        <f t="shared" si="0"/>
        <v>101.27983671579668</v>
      </c>
    </row>
    <row r="47" spans="1:5" ht="62.4" x14ac:dyDescent="0.3">
      <c r="A47" s="2" t="s">
        <v>212</v>
      </c>
      <c r="B47" s="8" t="s">
        <v>73</v>
      </c>
      <c r="C47" s="13">
        <v>1217111000</v>
      </c>
      <c r="D47" s="13">
        <v>1232926146.53</v>
      </c>
      <c r="E47" s="16">
        <f t="shared" si="0"/>
        <v>101.29940050907436</v>
      </c>
    </row>
    <row r="48" spans="1:5" ht="62.4" x14ac:dyDescent="0.3">
      <c r="A48" s="2" t="s">
        <v>375</v>
      </c>
      <c r="B48" s="14" t="s">
        <v>376</v>
      </c>
      <c r="C48" s="13">
        <v>0</v>
      </c>
      <c r="D48" s="13">
        <v>-238113.08</v>
      </c>
      <c r="E48" s="16"/>
    </row>
    <row r="49" spans="1:5" ht="46.8" x14ac:dyDescent="0.3">
      <c r="A49" s="2" t="s">
        <v>377</v>
      </c>
      <c r="B49" s="14" t="s">
        <v>380</v>
      </c>
      <c r="C49" s="13">
        <v>0</v>
      </c>
      <c r="D49" s="13">
        <v>-114200.79</v>
      </c>
      <c r="E49" s="16"/>
    </row>
    <row r="50" spans="1:5" x14ac:dyDescent="0.3">
      <c r="A50" s="2" t="s">
        <v>378</v>
      </c>
      <c r="B50" s="14" t="s">
        <v>381</v>
      </c>
      <c r="C50" s="13">
        <v>0</v>
      </c>
      <c r="D50" s="13">
        <f>D51</f>
        <v>-8199.8799999999992</v>
      </c>
      <c r="E50" s="16"/>
    </row>
    <row r="51" spans="1:5" ht="31.2" x14ac:dyDescent="0.3">
      <c r="A51" s="2" t="s">
        <v>379</v>
      </c>
      <c r="B51" s="14" t="s">
        <v>382</v>
      </c>
      <c r="C51" s="13">
        <v>0</v>
      </c>
      <c r="D51" s="13">
        <v>-8199.8799999999992</v>
      </c>
      <c r="E51" s="16"/>
    </row>
    <row r="52" spans="1:5" x14ac:dyDescent="0.3">
      <c r="A52" s="2" t="s">
        <v>721</v>
      </c>
      <c r="B52" s="14" t="s">
        <v>720</v>
      </c>
      <c r="C52" s="13">
        <v>32080000</v>
      </c>
      <c r="D52" s="13">
        <v>35398795.109999999</v>
      </c>
      <c r="E52" s="16">
        <f t="shared" si="0"/>
        <v>110.34537129052369</v>
      </c>
    </row>
    <row r="53" spans="1:5" x14ac:dyDescent="0.3">
      <c r="A53" s="18" t="s">
        <v>213</v>
      </c>
      <c r="B53" s="19" t="s">
        <v>74</v>
      </c>
      <c r="C53" s="12">
        <f>C54+C57+C60</f>
        <v>4479372000</v>
      </c>
      <c r="D53" s="12">
        <f>D54+D57+D60</f>
        <v>4514254784.6400003</v>
      </c>
      <c r="E53" s="17">
        <f t="shared" si="0"/>
        <v>100.77874274876034</v>
      </c>
    </row>
    <row r="54" spans="1:5" x14ac:dyDescent="0.3">
      <c r="A54" s="2" t="s">
        <v>214</v>
      </c>
      <c r="B54" s="3" t="s">
        <v>75</v>
      </c>
      <c r="C54" s="13">
        <f>SUM(C55:C56)</f>
        <v>3347151000</v>
      </c>
      <c r="D54" s="13">
        <f>SUM(D55:D56)</f>
        <v>3322189031.1900001</v>
      </c>
      <c r="E54" s="16">
        <f t="shared" si="0"/>
        <v>99.254232366272106</v>
      </c>
    </row>
    <row r="55" spans="1:5" ht="31.2" x14ac:dyDescent="0.3">
      <c r="A55" s="2" t="s">
        <v>215</v>
      </c>
      <c r="B55" s="3" t="s">
        <v>76</v>
      </c>
      <c r="C55" s="13">
        <v>3294662000</v>
      </c>
      <c r="D55" s="13">
        <v>3269709980.48</v>
      </c>
      <c r="E55" s="16">
        <f t="shared" si="0"/>
        <v>99.242653130427342</v>
      </c>
    </row>
    <row r="56" spans="1:5" ht="31.2" x14ac:dyDescent="0.3">
      <c r="A56" s="2" t="s">
        <v>216</v>
      </c>
      <c r="B56" s="3" t="s">
        <v>77</v>
      </c>
      <c r="C56" s="13">
        <v>52489000</v>
      </c>
      <c r="D56" s="13">
        <v>52479050.710000001</v>
      </c>
      <c r="E56" s="16">
        <f t="shared" si="0"/>
        <v>99.981044999904739</v>
      </c>
    </row>
    <row r="57" spans="1:5" x14ac:dyDescent="0.3">
      <c r="A57" s="2" t="s">
        <v>217</v>
      </c>
      <c r="B57" s="3" t="s">
        <v>78</v>
      </c>
      <c r="C57" s="13">
        <f>SUM(C58:C59)</f>
        <v>1092455000</v>
      </c>
      <c r="D57" s="13">
        <f>SUM(D58:D59)</f>
        <v>1150769582.45</v>
      </c>
      <c r="E57" s="16">
        <f t="shared" si="0"/>
        <v>105.33793908673583</v>
      </c>
    </row>
    <row r="58" spans="1:5" x14ac:dyDescent="0.3">
      <c r="A58" s="2" t="s">
        <v>218</v>
      </c>
      <c r="B58" s="3" t="s">
        <v>79</v>
      </c>
      <c r="C58" s="13">
        <v>199249000</v>
      </c>
      <c r="D58" s="13">
        <v>245340743.25999999</v>
      </c>
      <c r="E58" s="16">
        <f t="shared" si="0"/>
        <v>123.13273505011317</v>
      </c>
    </row>
    <row r="59" spans="1:5" x14ac:dyDescent="0.3">
      <c r="A59" s="2" t="s">
        <v>219</v>
      </c>
      <c r="B59" s="3" t="s">
        <v>80</v>
      </c>
      <c r="C59" s="13">
        <v>893206000</v>
      </c>
      <c r="D59" s="13">
        <v>905428839.19000006</v>
      </c>
      <c r="E59" s="16">
        <f t="shared" si="0"/>
        <v>101.36842331892085</v>
      </c>
    </row>
    <row r="60" spans="1:5" x14ac:dyDescent="0.3">
      <c r="A60" s="2" t="s">
        <v>220</v>
      </c>
      <c r="B60" s="3" t="s">
        <v>81</v>
      </c>
      <c r="C60" s="13">
        <v>39766000</v>
      </c>
      <c r="D60" s="13">
        <v>41296171</v>
      </c>
      <c r="E60" s="16">
        <f t="shared" si="0"/>
        <v>103.84793793693106</v>
      </c>
    </row>
    <row r="61" spans="1:5" ht="31.2" x14ac:dyDescent="0.3">
      <c r="A61" s="18" t="s">
        <v>221</v>
      </c>
      <c r="B61" s="19" t="s">
        <v>82</v>
      </c>
      <c r="C61" s="12">
        <f>C62+C65</f>
        <v>21691000</v>
      </c>
      <c r="D61" s="12">
        <f>D62+D65</f>
        <v>25710804.990000002</v>
      </c>
      <c r="E61" s="17">
        <f t="shared" si="0"/>
        <v>118.53213309667605</v>
      </c>
    </row>
    <row r="62" spans="1:5" x14ac:dyDescent="0.3">
      <c r="A62" s="2" t="s">
        <v>222</v>
      </c>
      <c r="B62" s="3" t="s">
        <v>83</v>
      </c>
      <c r="C62" s="13">
        <f>SUM(C63:C64)</f>
        <v>20963000</v>
      </c>
      <c r="D62" s="13">
        <f>SUM(D63:D64)</f>
        <v>24945957.080000002</v>
      </c>
      <c r="E62" s="16">
        <f t="shared" si="0"/>
        <v>118.99993836760005</v>
      </c>
    </row>
    <row r="63" spans="1:5" ht="18.600000000000001" customHeight="1" x14ac:dyDescent="0.3">
      <c r="A63" s="2" t="s">
        <v>223</v>
      </c>
      <c r="B63" s="3" t="s">
        <v>84</v>
      </c>
      <c r="C63" s="13">
        <v>14139000</v>
      </c>
      <c r="D63" s="13">
        <v>18640496.510000002</v>
      </c>
      <c r="E63" s="16">
        <f t="shared" si="0"/>
        <v>131.83744614187708</v>
      </c>
    </row>
    <row r="64" spans="1:5" ht="67.2" customHeight="1" x14ac:dyDescent="0.3">
      <c r="A64" s="2" t="s">
        <v>224</v>
      </c>
      <c r="B64" s="3" t="s">
        <v>725</v>
      </c>
      <c r="C64" s="13">
        <v>6824000</v>
      </c>
      <c r="D64" s="13">
        <v>6305460.5700000003</v>
      </c>
      <c r="E64" s="16">
        <f t="shared" si="0"/>
        <v>92.401239302461903</v>
      </c>
    </row>
    <row r="65" spans="1:5" ht="31.2" x14ac:dyDescent="0.3">
      <c r="A65" s="2" t="s">
        <v>225</v>
      </c>
      <c r="B65" s="3" t="s">
        <v>85</v>
      </c>
      <c r="C65" s="13">
        <f>C66</f>
        <v>728000</v>
      </c>
      <c r="D65" s="13">
        <f>D66</f>
        <v>764847.91</v>
      </c>
      <c r="E65" s="16">
        <f t="shared" si="0"/>
        <v>105.0615260989011</v>
      </c>
    </row>
    <row r="66" spans="1:5" x14ac:dyDescent="0.3">
      <c r="A66" s="2" t="s">
        <v>226</v>
      </c>
      <c r="B66" s="3" t="s">
        <v>86</v>
      </c>
      <c r="C66" s="13">
        <v>728000</v>
      </c>
      <c r="D66" s="13">
        <v>764847.91</v>
      </c>
      <c r="E66" s="16">
        <f t="shared" si="0"/>
        <v>105.0615260989011</v>
      </c>
    </row>
    <row r="67" spans="1:5" x14ac:dyDescent="0.3">
      <c r="A67" s="18" t="s">
        <v>227</v>
      </c>
      <c r="B67" s="19" t="s">
        <v>87</v>
      </c>
      <c r="C67" s="12">
        <f>C70+C71</f>
        <v>156948000</v>
      </c>
      <c r="D67" s="12">
        <f>D68+D70+D71</f>
        <v>150935273.41000003</v>
      </c>
      <c r="E67" s="17">
        <f t="shared" si="0"/>
        <v>96.16896896424295</v>
      </c>
    </row>
    <row r="68" spans="1:5" ht="67.2" customHeight="1" x14ac:dyDescent="0.3">
      <c r="A68" s="2" t="s">
        <v>728</v>
      </c>
      <c r="B68" s="3" t="s">
        <v>726</v>
      </c>
      <c r="C68" s="13">
        <v>0</v>
      </c>
      <c r="D68" s="13">
        <f>D69</f>
        <v>29369.11</v>
      </c>
      <c r="E68" s="16"/>
    </row>
    <row r="69" spans="1:5" ht="49.8" customHeight="1" x14ac:dyDescent="0.3">
      <c r="A69" s="2" t="s">
        <v>729</v>
      </c>
      <c r="B69" s="3" t="s">
        <v>727</v>
      </c>
      <c r="C69" s="13">
        <v>0</v>
      </c>
      <c r="D69" s="13">
        <v>29369.11</v>
      </c>
      <c r="E69" s="16"/>
    </row>
    <row r="70" spans="1:5" ht="78" x14ac:dyDescent="0.3">
      <c r="A70" s="2" t="s">
        <v>228</v>
      </c>
      <c r="B70" s="3" t="s">
        <v>88</v>
      </c>
      <c r="C70" s="13">
        <v>917000</v>
      </c>
      <c r="D70" s="13">
        <v>825175</v>
      </c>
      <c r="E70" s="16">
        <f t="shared" si="0"/>
        <v>89.986368593238822</v>
      </c>
    </row>
    <row r="71" spans="1:5" ht="31.2" x14ac:dyDescent="0.3">
      <c r="A71" s="2" t="s">
        <v>229</v>
      </c>
      <c r="B71" s="3" t="s">
        <v>89</v>
      </c>
      <c r="C71" s="13">
        <f>C72+C73+C74+C76+C77+C78+C79+C82+C84+C85+C86+C87+C88+C89+C81+C90</f>
        <v>156031000</v>
      </c>
      <c r="D71" s="13">
        <f>D72+D73+D74+D76+D77+D78+D79+D82+D84+D85+D86+D87+D88+D89+D81+D90</f>
        <v>150080729.30000001</v>
      </c>
      <c r="E71" s="16">
        <f t="shared" si="0"/>
        <v>96.186481724785466</v>
      </c>
    </row>
    <row r="72" spans="1:5" ht="93.6" x14ac:dyDescent="0.3">
      <c r="A72" s="2" t="s">
        <v>230</v>
      </c>
      <c r="B72" s="3" t="s">
        <v>90</v>
      </c>
      <c r="C72" s="13">
        <v>8000</v>
      </c>
      <c r="D72" s="13">
        <v>16990</v>
      </c>
      <c r="E72" s="16">
        <f t="shared" si="0"/>
        <v>212.37499999999997</v>
      </c>
    </row>
    <row r="73" spans="1:5" ht="46.8" x14ac:dyDescent="0.3">
      <c r="A73" s="2" t="s">
        <v>231</v>
      </c>
      <c r="B73" s="3" t="s">
        <v>91</v>
      </c>
      <c r="C73" s="13">
        <v>95000000</v>
      </c>
      <c r="D73" s="13">
        <v>90162870.790000007</v>
      </c>
      <c r="E73" s="16">
        <f t="shared" si="0"/>
        <v>94.908285042105263</v>
      </c>
    </row>
    <row r="74" spans="1:5" ht="62.4" x14ac:dyDescent="0.3">
      <c r="A74" s="2" t="s">
        <v>232</v>
      </c>
      <c r="B74" s="3" t="s">
        <v>92</v>
      </c>
      <c r="C74" s="13">
        <f>C75</f>
        <v>33313000</v>
      </c>
      <c r="D74" s="13">
        <f>D75</f>
        <v>32820726.010000002</v>
      </c>
      <c r="E74" s="16">
        <f t="shared" si="0"/>
        <v>98.522276618737436</v>
      </c>
    </row>
    <row r="75" spans="1:5" ht="78" x14ac:dyDescent="0.3">
      <c r="A75" s="2" t="s">
        <v>233</v>
      </c>
      <c r="B75" s="3" t="s">
        <v>93</v>
      </c>
      <c r="C75" s="13">
        <v>33313000</v>
      </c>
      <c r="D75" s="13">
        <v>32820726.010000002</v>
      </c>
      <c r="E75" s="16">
        <f t="shared" si="0"/>
        <v>98.522276618737436</v>
      </c>
    </row>
    <row r="76" spans="1:5" ht="31.2" x14ac:dyDescent="0.3">
      <c r="A76" s="2" t="s">
        <v>234</v>
      </c>
      <c r="B76" s="3" t="s">
        <v>94</v>
      </c>
      <c r="C76" s="13">
        <v>5489000</v>
      </c>
      <c r="D76" s="13">
        <v>4417376.5</v>
      </c>
      <c r="E76" s="16">
        <f t="shared" si="0"/>
        <v>80.476890143924209</v>
      </c>
    </row>
    <row r="77" spans="1:5" ht="78" x14ac:dyDescent="0.3">
      <c r="A77" s="2" t="s">
        <v>235</v>
      </c>
      <c r="B77" s="3" t="s">
        <v>95</v>
      </c>
      <c r="C77" s="13">
        <v>108000</v>
      </c>
      <c r="D77" s="13">
        <v>89500</v>
      </c>
      <c r="E77" s="16">
        <f t="shared" si="0"/>
        <v>82.870370370370367</v>
      </c>
    </row>
    <row r="78" spans="1:5" ht="46.8" x14ac:dyDescent="0.3">
      <c r="A78" s="2" t="s">
        <v>236</v>
      </c>
      <c r="B78" s="8" t="s">
        <v>96</v>
      </c>
      <c r="C78" s="13">
        <v>20000</v>
      </c>
      <c r="D78" s="13">
        <v>0</v>
      </c>
      <c r="E78" s="16">
        <f t="shared" si="0"/>
        <v>0</v>
      </c>
    </row>
    <row r="79" spans="1:5" ht="109.2" x14ac:dyDescent="0.3">
      <c r="A79" s="2" t="s">
        <v>237</v>
      </c>
      <c r="B79" s="8" t="s">
        <v>97</v>
      </c>
      <c r="C79" s="13">
        <v>16000</v>
      </c>
      <c r="D79" s="13">
        <v>32300</v>
      </c>
      <c r="E79" s="16">
        <f t="shared" si="0"/>
        <v>201.87499999999997</v>
      </c>
    </row>
    <row r="80" spans="1:5" ht="78" x14ac:dyDescent="0.3">
      <c r="A80" s="2" t="s">
        <v>238</v>
      </c>
      <c r="B80" s="3" t="s">
        <v>98</v>
      </c>
      <c r="C80" s="13">
        <f>SUM(C81:C82)</f>
        <v>20848000</v>
      </c>
      <c r="D80" s="13">
        <f>SUM(D81:D82)</f>
        <v>21243675.5</v>
      </c>
      <c r="E80" s="16">
        <f t="shared" si="0"/>
        <v>101.89790627398312</v>
      </c>
    </row>
    <row r="81" spans="1:5" ht="93.6" x14ac:dyDescent="0.3">
      <c r="A81" s="2" t="s">
        <v>239</v>
      </c>
      <c r="B81" s="3" t="s">
        <v>99</v>
      </c>
      <c r="C81" s="13">
        <v>8548000</v>
      </c>
      <c r="D81" s="13">
        <v>8048726.5</v>
      </c>
      <c r="E81" s="16">
        <f t="shared" ref="E81:E144" si="1">D81/C81*100</f>
        <v>94.159177585400087</v>
      </c>
    </row>
    <row r="82" spans="1:5" ht="187.2" x14ac:dyDescent="0.3">
      <c r="A82" s="2" t="s">
        <v>240</v>
      </c>
      <c r="B82" s="3" t="s">
        <v>100</v>
      </c>
      <c r="C82" s="13">
        <v>12300000</v>
      </c>
      <c r="D82" s="13">
        <v>13194949</v>
      </c>
      <c r="E82" s="16">
        <f t="shared" si="1"/>
        <v>107.27600813008129</v>
      </c>
    </row>
    <row r="83" spans="1:5" ht="62.4" x14ac:dyDescent="0.3">
      <c r="A83" s="2" t="s">
        <v>241</v>
      </c>
      <c r="B83" s="3" t="s">
        <v>101</v>
      </c>
      <c r="C83" s="13">
        <f>C84</f>
        <v>191000</v>
      </c>
      <c r="D83" s="13">
        <f>D84</f>
        <v>152000</v>
      </c>
      <c r="E83" s="16">
        <f t="shared" si="1"/>
        <v>79.581151832460733</v>
      </c>
    </row>
    <row r="84" spans="1:5" ht="93.6" x14ac:dyDescent="0.3">
      <c r="A84" s="2" t="s">
        <v>242</v>
      </c>
      <c r="B84" s="3" t="s">
        <v>102</v>
      </c>
      <c r="C84" s="13">
        <v>191000</v>
      </c>
      <c r="D84" s="13">
        <v>152000</v>
      </c>
      <c r="E84" s="16">
        <f t="shared" si="1"/>
        <v>79.581151832460733</v>
      </c>
    </row>
    <row r="85" spans="1:5" ht="31.2" x14ac:dyDescent="0.3">
      <c r="A85" s="2" t="s">
        <v>533</v>
      </c>
      <c r="B85" s="3" t="s">
        <v>534</v>
      </c>
      <c r="C85" s="13">
        <v>93000</v>
      </c>
      <c r="D85" s="13">
        <v>104790.5</v>
      </c>
      <c r="E85" s="16">
        <f t="shared" si="1"/>
        <v>112.67795698924732</v>
      </c>
    </row>
    <row r="86" spans="1:5" ht="46.8" x14ac:dyDescent="0.3">
      <c r="A86" s="2" t="s">
        <v>243</v>
      </c>
      <c r="B86" s="3" t="s">
        <v>103</v>
      </c>
      <c r="C86" s="13">
        <v>70000</v>
      </c>
      <c r="D86" s="13">
        <v>70000</v>
      </c>
      <c r="E86" s="16">
        <f t="shared" si="1"/>
        <v>100</v>
      </c>
    </row>
    <row r="87" spans="1:5" ht="78" x14ac:dyDescent="0.3">
      <c r="A87" s="2" t="s">
        <v>244</v>
      </c>
      <c r="B87" s="3" t="s">
        <v>104</v>
      </c>
      <c r="C87" s="13">
        <v>327000</v>
      </c>
      <c r="D87" s="13">
        <v>342000</v>
      </c>
      <c r="E87" s="16">
        <f t="shared" si="1"/>
        <v>104.58715596330275</v>
      </c>
    </row>
    <row r="88" spans="1:5" ht="93.6" x14ac:dyDescent="0.3">
      <c r="A88" s="2" t="s">
        <v>245</v>
      </c>
      <c r="B88" s="3" t="s">
        <v>105</v>
      </c>
      <c r="C88" s="13">
        <v>158000</v>
      </c>
      <c r="D88" s="13">
        <v>147500</v>
      </c>
      <c r="E88" s="16">
        <f t="shared" si="1"/>
        <v>93.35443037974683</v>
      </c>
    </row>
    <row r="89" spans="1:5" ht="62.4" x14ac:dyDescent="0.3">
      <c r="A89" s="2" t="s">
        <v>246</v>
      </c>
      <c r="B89" s="8" t="s">
        <v>106</v>
      </c>
      <c r="C89" s="13">
        <v>300000</v>
      </c>
      <c r="D89" s="13">
        <v>390000</v>
      </c>
      <c r="E89" s="16">
        <f t="shared" si="1"/>
        <v>130</v>
      </c>
    </row>
    <row r="90" spans="1:5" ht="78" x14ac:dyDescent="0.3">
      <c r="A90" s="2" t="s">
        <v>939</v>
      </c>
      <c r="B90" s="8" t="s">
        <v>938</v>
      </c>
      <c r="C90" s="13">
        <v>90000</v>
      </c>
      <c r="D90" s="13">
        <v>91000</v>
      </c>
      <c r="E90" s="16">
        <f t="shared" si="1"/>
        <v>101.11111111111111</v>
      </c>
    </row>
    <row r="91" spans="1:5" ht="46.8" x14ac:dyDescent="0.3">
      <c r="A91" s="18" t="s">
        <v>389</v>
      </c>
      <c r="B91" s="15" t="s">
        <v>383</v>
      </c>
      <c r="C91" s="12">
        <v>0</v>
      </c>
      <c r="D91" s="12">
        <f>D92+D95+D100+D105+D107</f>
        <v>-252846.78000000003</v>
      </c>
      <c r="E91" s="17"/>
    </row>
    <row r="92" spans="1:5" ht="31.2" x14ac:dyDescent="0.3">
      <c r="A92" s="2" t="s">
        <v>390</v>
      </c>
      <c r="B92" s="14" t="s">
        <v>384</v>
      </c>
      <c r="C92" s="13">
        <v>0</v>
      </c>
      <c r="D92" s="13">
        <f>D93+D94</f>
        <v>-165377.79</v>
      </c>
      <c r="E92" s="16"/>
    </row>
    <row r="93" spans="1:5" ht="46.8" x14ac:dyDescent="0.3">
      <c r="A93" s="2" t="s">
        <v>391</v>
      </c>
      <c r="B93" s="14" t="s">
        <v>385</v>
      </c>
      <c r="C93" s="13">
        <v>0</v>
      </c>
      <c r="D93" s="13">
        <v>-158351.98000000001</v>
      </c>
      <c r="E93" s="16"/>
    </row>
    <row r="94" spans="1:5" ht="46.8" x14ac:dyDescent="0.3">
      <c r="A94" s="2" t="s">
        <v>845</v>
      </c>
      <c r="B94" s="14" t="s">
        <v>846</v>
      </c>
      <c r="C94" s="13">
        <v>0</v>
      </c>
      <c r="D94" s="13">
        <v>-7025.81</v>
      </c>
      <c r="E94" s="16"/>
    </row>
    <row r="95" spans="1:5" ht="16.2" customHeight="1" x14ac:dyDescent="0.3">
      <c r="A95" s="2" t="s">
        <v>733</v>
      </c>
      <c r="B95" s="14" t="s">
        <v>730</v>
      </c>
      <c r="C95" s="13">
        <v>0</v>
      </c>
      <c r="D95" s="13">
        <f>D96</f>
        <v>689.74</v>
      </c>
      <c r="E95" s="16"/>
    </row>
    <row r="96" spans="1:5" ht="16.2" customHeight="1" x14ac:dyDescent="0.3">
      <c r="A96" s="2" t="s">
        <v>734</v>
      </c>
      <c r="B96" s="14" t="s">
        <v>731</v>
      </c>
      <c r="C96" s="13">
        <v>0</v>
      </c>
      <c r="D96" s="13">
        <f>D97+D99</f>
        <v>689.74</v>
      </c>
      <c r="E96" s="16"/>
    </row>
    <row r="97" spans="1:5" ht="31.2" x14ac:dyDescent="0.3">
      <c r="A97" s="2" t="s">
        <v>882</v>
      </c>
      <c r="B97" s="14" t="s">
        <v>880</v>
      </c>
      <c r="C97" s="13">
        <v>0</v>
      </c>
      <c r="D97" s="13">
        <f>D98</f>
        <v>24</v>
      </c>
      <c r="E97" s="16"/>
    </row>
    <row r="98" spans="1:5" ht="46.8" x14ac:dyDescent="0.3">
      <c r="A98" s="2" t="s">
        <v>883</v>
      </c>
      <c r="B98" s="14" t="s">
        <v>881</v>
      </c>
      <c r="C98" s="13">
        <v>0</v>
      </c>
      <c r="D98" s="13">
        <v>24</v>
      </c>
      <c r="E98" s="16"/>
    </row>
    <row r="99" spans="1:5" ht="16.2" customHeight="1" x14ac:dyDescent="0.3">
      <c r="A99" s="2" t="s">
        <v>884</v>
      </c>
      <c r="B99" s="14" t="s">
        <v>732</v>
      </c>
      <c r="C99" s="13">
        <v>0</v>
      </c>
      <c r="D99" s="13">
        <v>665.74</v>
      </c>
      <c r="E99" s="16"/>
    </row>
    <row r="100" spans="1:5" x14ac:dyDescent="0.3">
      <c r="A100" s="2" t="s">
        <v>535</v>
      </c>
      <c r="B100" s="14" t="s">
        <v>536</v>
      </c>
      <c r="C100" s="13">
        <v>0</v>
      </c>
      <c r="D100" s="13">
        <f>D101+D102+D103+D104</f>
        <v>-64177.68</v>
      </c>
      <c r="E100" s="16"/>
    </row>
    <row r="101" spans="1:5" x14ac:dyDescent="0.3">
      <c r="A101" s="2" t="s">
        <v>847</v>
      </c>
      <c r="B101" s="14" t="s">
        <v>848</v>
      </c>
      <c r="C101" s="13">
        <v>0</v>
      </c>
      <c r="D101" s="13">
        <v>-17456.509999999998</v>
      </c>
      <c r="E101" s="16"/>
    </row>
    <row r="102" spans="1:5" ht="31.2" x14ac:dyDescent="0.3">
      <c r="A102" s="2" t="s">
        <v>886</v>
      </c>
      <c r="B102" s="14" t="s">
        <v>885</v>
      </c>
      <c r="C102" s="13">
        <v>0</v>
      </c>
      <c r="D102" s="13">
        <v>1805.84</v>
      </c>
      <c r="E102" s="16"/>
    </row>
    <row r="103" spans="1:5" ht="16.5" customHeight="1" x14ac:dyDescent="0.3">
      <c r="A103" s="2" t="s">
        <v>392</v>
      </c>
      <c r="B103" s="14" t="s">
        <v>386</v>
      </c>
      <c r="C103" s="13">
        <v>0</v>
      </c>
      <c r="D103" s="13">
        <v>7981.03</v>
      </c>
      <c r="E103" s="16"/>
    </row>
    <row r="104" spans="1:5" ht="31.2" x14ac:dyDescent="0.3">
      <c r="A104" s="2" t="s">
        <v>849</v>
      </c>
      <c r="B104" s="14" t="s">
        <v>850</v>
      </c>
      <c r="C104" s="13">
        <v>0</v>
      </c>
      <c r="D104" s="13">
        <v>-56508.04</v>
      </c>
      <c r="E104" s="16"/>
    </row>
    <row r="105" spans="1:5" ht="31.2" x14ac:dyDescent="0.3">
      <c r="A105" s="2" t="s">
        <v>393</v>
      </c>
      <c r="B105" s="14" t="s">
        <v>387</v>
      </c>
      <c r="C105" s="13">
        <v>0</v>
      </c>
      <c r="D105" s="13">
        <f>D106</f>
        <v>11.56</v>
      </c>
      <c r="E105" s="16"/>
    </row>
    <row r="106" spans="1:5" ht="16.5" customHeight="1" x14ac:dyDescent="0.3">
      <c r="A106" s="2" t="s">
        <v>394</v>
      </c>
      <c r="B106" s="14" t="s">
        <v>388</v>
      </c>
      <c r="C106" s="13">
        <v>0</v>
      </c>
      <c r="D106" s="13">
        <v>11.56</v>
      </c>
      <c r="E106" s="16"/>
    </row>
    <row r="107" spans="1:5" ht="31.2" x14ac:dyDescent="0.3">
      <c r="A107" s="2" t="s">
        <v>702</v>
      </c>
      <c r="B107" s="14" t="s">
        <v>701</v>
      </c>
      <c r="C107" s="13">
        <v>0</v>
      </c>
      <c r="D107" s="13">
        <f>D108+D109</f>
        <v>-23992.61</v>
      </c>
      <c r="E107" s="16"/>
    </row>
    <row r="108" spans="1:5" ht="31.2" x14ac:dyDescent="0.3">
      <c r="A108" s="2" t="s">
        <v>703</v>
      </c>
      <c r="B108" s="14" t="s">
        <v>701</v>
      </c>
      <c r="C108" s="13">
        <v>0</v>
      </c>
      <c r="D108" s="13">
        <v>-10492.61</v>
      </c>
      <c r="E108" s="16"/>
    </row>
    <row r="109" spans="1:5" ht="46.8" x14ac:dyDescent="0.3">
      <c r="A109" s="2" t="s">
        <v>888</v>
      </c>
      <c r="B109" s="14" t="s">
        <v>887</v>
      </c>
      <c r="C109" s="13">
        <v>0</v>
      </c>
      <c r="D109" s="13">
        <v>-13500</v>
      </c>
      <c r="E109" s="16"/>
    </row>
    <row r="110" spans="1:5" ht="46.8" x14ac:dyDescent="0.3">
      <c r="A110" s="18" t="s">
        <v>247</v>
      </c>
      <c r="B110" s="19" t="s">
        <v>107</v>
      </c>
      <c r="C110" s="12">
        <f>C111+C113+C116+C126+C129</f>
        <v>321274000</v>
      </c>
      <c r="D110" s="12">
        <f>D111+D113+D116+D123+D126+D129</f>
        <v>581457165.03999984</v>
      </c>
      <c r="E110" s="17">
        <f t="shared" si="1"/>
        <v>180.98481826727337</v>
      </c>
    </row>
    <row r="111" spans="1:5" ht="78" x14ac:dyDescent="0.3">
      <c r="A111" s="2" t="s">
        <v>248</v>
      </c>
      <c r="B111" s="3" t="s">
        <v>108</v>
      </c>
      <c r="C111" s="13">
        <f>C112</f>
        <v>15511000</v>
      </c>
      <c r="D111" s="13">
        <f>D112</f>
        <v>15511118.210000001</v>
      </c>
      <c r="E111" s="16">
        <f t="shared" si="1"/>
        <v>100.00076210431308</v>
      </c>
    </row>
    <row r="112" spans="1:5" ht="62.4" x14ac:dyDescent="0.3">
      <c r="A112" s="2" t="s">
        <v>249</v>
      </c>
      <c r="B112" s="3" t="s">
        <v>109</v>
      </c>
      <c r="C112" s="13">
        <v>15511000</v>
      </c>
      <c r="D112" s="13">
        <v>15511118.210000001</v>
      </c>
      <c r="E112" s="16">
        <f t="shared" si="1"/>
        <v>100.00076210431308</v>
      </c>
    </row>
    <row r="113" spans="1:5" x14ac:dyDescent="0.3">
      <c r="A113" s="2" t="s">
        <v>851</v>
      </c>
      <c r="B113" s="3" t="s">
        <v>854</v>
      </c>
      <c r="C113" s="13">
        <f>C114</f>
        <v>152073000</v>
      </c>
      <c r="D113" s="13">
        <f>D114</f>
        <v>398981934.69</v>
      </c>
      <c r="E113" s="16">
        <f t="shared" si="1"/>
        <v>262.36211207117634</v>
      </c>
    </row>
    <row r="114" spans="1:5" ht="46.8" x14ac:dyDescent="0.3">
      <c r="A114" s="2" t="s">
        <v>852</v>
      </c>
      <c r="B114" s="3" t="s">
        <v>855</v>
      </c>
      <c r="C114" s="13">
        <f>C115</f>
        <v>152073000</v>
      </c>
      <c r="D114" s="13">
        <f>D115</f>
        <v>398981934.69</v>
      </c>
      <c r="E114" s="16">
        <f t="shared" si="1"/>
        <v>262.36211207117634</v>
      </c>
    </row>
    <row r="115" spans="1:5" ht="46.8" x14ac:dyDescent="0.3">
      <c r="A115" s="2" t="s">
        <v>853</v>
      </c>
      <c r="B115" s="3" t="s">
        <v>856</v>
      </c>
      <c r="C115" s="13">
        <v>152073000</v>
      </c>
      <c r="D115" s="13">
        <v>398981934.69</v>
      </c>
      <c r="E115" s="16">
        <f t="shared" si="1"/>
        <v>262.36211207117634</v>
      </c>
    </row>
    <row r="116" spans="1:5" ht="93.6" x14ac:dyDescent="0.3">
      <c r="A116" s="2" t="s">
        <v>250</v>
      </c>
      <c r="B116" s="3" t="s">
        <v>110</v>
      </c>
      <c r="C116" s="13">
        <f>C117+C119+C121</f>
        <v>138669000</v>
      </c>
      <c r="D116" s="13">
        <f>D117+D119+D121</f>
        <v>149889284.36000001</v>
      </c>
      <c r="E116" s="16">
        <f t="shared" si="1"/>
        <v>108.09141506753492</v>
      </c>
    </row>
    <row r="117" spans="1:5" ht="78" x14ac:dyDescent="0.3">
      <c r="A117" s="2" t="s">
        <v>251</v>
      </c>
      <c r="B117" s="3" t="s">
        <v>111</v>
      </c>
      <c r="C117" s="13">
        <f>C118</f>
        <v>113000000</v>
      </c>
      <c r="D117" s="13">
        <f>D118</f>
        <v>121930425.37</v>
      </c>
      <c r="E117" s="16">
        <f t="shared" si="1"/>
        <v>107.90303130088496</v>
      </c>
    </row>
    <row r="118" spans="1:5" ht="78" x14ac:dyDescent="0.3">
      <c r="A118" s="2" t="s">
        <v>252</v>
      </c>
      <c r="B118" s="3" t="s">
        <v>175</v>
      </c>
      <c r="C118" s="13">
        <v>113000000</v>
      </c>
      <c r="D118" s="13">
        <v>121930425.37</v>
      </c>
      <c r="E118" s="16">
        <f t="shared" si="1"/>
        <v>107.90303130088496</v>
      </c>
    </row>
    <row r="119" spans="1:5" ht="93.6" x14ac:dyDescent="0.3">
      <c r="A119" s="2" t="s">
        <v>253</v>
      </c>
      <c r="B119" s="3" t="s">
        <v>112</v>
      </c>
      <c r="C119" s="13">
        <f>C120</f>
        <v>5006000</v>
      </c>
      <c r="D119" s="13">
        <f>D120</f>
        <v>5630378.96</v>
      </c>
      <c r="E119" s="16">
        <f t="shared" si="1"/>
        <v>112.47261206552137</v>
      </c>
    </row>
    <row r="120" spans="1:5" ht="78" x14ac:dyDescent="0.3">
      <c r="A120" s="2" t="s">
        <v>254</v>
      </c>
      <c r="B120" s="3" t="s">
        <v>113</v>
      </c>
      <c r="C120" s="13">
        <v>5006000</v>
      </c>
      <c r="D120" s="13">
        <v>5630378.96</v>
      </c>
      <c r="E120" s="16">
        <f t="shared" si="1"/>
        <v>112.47261206552137</v>
      </c>
    </row>
    <row r="121" spans="1:5" ht="46.8" x14ac:dyDescent="0.3">
      <c r="A121" s="2" t="s">
        <v>255</v>
      </c>
      <c r="B121" s="3" t="s">
        <v>114</v>
      </c>
      <c r="C121" s="13">
        <f>C122</f>
        <v>20663000</v>
      </c>
      <c r="D121" s="13">
        <f>D122</f>
        <v>22328480.030000001</v>
      </c>
      <c r="E121" s="16">
        <f t="shared" si="1"/>
        <v>108.06020437496974</v>
      </c>
    </row>
    <row r="122" spans="1:5" ht="46.8" x14ac:dyDescent="0.3">
      <c r="A122" s="2" t="s">
        <v>256</v>
      </c>
      <c r="B122" s="3" t="s">
        <v>115</v>
      </c>
      <c r="C122" s="13">
        <v>20663000</v>
      </c>
      <c r="D122" s="13">
        <v>22328480.030000001</v>
      </c>
      <c r="E122" s="16">
        <f t="shared" si="1"/>
        <v>108.06020437496974</v>
      </c>
    </row>
    <row r="123" spans="1:5" ht="46.8" x14ac:dyDescent="0.3">
      <c r="A123" s="2" t="s">
        <v>943</v>
      </c>
      <c r="B123" s="3" t="s">
        <v>940</v>
      </c>
      <c r="C123" s="13">
        <v>0</v>
      </c>
      <c r="D123" s="13">
        <f>D124</f>
        <v>827.81</v>
      </c>
      <c r="E123" s="16"/>
    </row>
    <row r="124" spans="1:5" ht="78" x14ac:dyDescent="0.3">
      <c r="A124" s="2" t="s">
        <v>944</v>
      </c>
      <c r="B124" s="3" t="s">
        <v>941</v>
      </c>
      <c r="C124" s="13">
        <v>0</v>
      </c>
      <c r="D124" s="13">
        <f>D125</f>
        <v>827.81</v>
      </c>
      <c r="E124" s="16"/>
    </row>
    <row r="125" spans="1:5" ht="156" x14ac:dyDescent="0.3">
      <c r="A125" s="2" t="s">
        <v>945</v>
      </c>
      <c r="B125" s="3" t="s">
        <v>942</v>
      </c>
      <c r="C125" s="13">
        <v>0</v>
      </c>
      <c r="D125" s="13">
        <v>827.81</v>
      </c>
      <c r="E125" s="16"/>
    </row>
    <row r="126" spans="1:5" ht="31.2" x14ac:dyDescent="0.3">
      <c r="A126" s="2" t="s">
        <v>257</v>
      </c>
      <c r="B126" s="3" t="s">
        <v>116</v>
      </c>
      <c r="C126" s="13">
        <f>C127</f>
        <v>14017000</v>
      </c>
      <c r="D126" s="13">
        <f>D127</f>
        <v>15235846.300000001</v>
      </c>
      <c r="E126" s="16">
        <f t="shared" si="1"/>
        <v>108.69548619533424</v>
      </c>
    </row>
    <row r="127" spans="1:5" ht="46.8" x14ac:dyDescent="0.3">
      <c r="A127" s="2" t="s">
        <v>258</v>
      </c>
      <c r="B127" s="3" t="s">
        <v>117</v>
      </c>
      <c r="C127" s="13">
        <f>C128</f>
        <v>14017000</v>
      </c>
      <c r="D127" s="13">
        <f>D128</f>
        <v>15235846.300000001</v>
      </c>
      <c r="E127" s="16">
        <f t="shared" si="1"/>
        <v>108.69548619533424</v>
      </c>
    </row>
    <row r="128" spans="1:5" ht="62.4" x14ac:dyDescent="0.3">
      <c r="A128" s="2" t="s">
        <v>259</v>
      </c>
      <c r="B128" s="3" t="s">
        <v>118</v>
      </c>
      <c r="C128" s="13">
        <v>14017000</v>
      </c>
      <c r="D128" s="13">
        <v>15235846.300000001</v>
      </c>
      <c r="E128" s="16">
        <f t="shared" si="1"/>
        <v>108.69548619533424</v>
      </c>
    </row>
    <row r="129" spans="1:5" ht="84" customHeight="1" x14ac:dyDescent="0.3">
      <c r="A129" s="2" t="s">
        <v>260</v>
      </c>
      <c r="B129" s="3" t="s">
        <v>119</v>
      </c>
      <c r="C129" s="13">
        <f>C130</f>
        <v>1004000</v>
      </c>
      <c r="D129" s="13">
        <f>D130</f>
        <v>1838153.67</v>
      </c>
      <c r="E129" s="16">
        <f t="shared" si="1"/>
        <v>183.08303486055777</v>
      </c>
    </row>
    <row r="130" spans="1:5" ht="82.2" customHeight="1" x14ac:dyDescent="0.3">
      <c r="A130" s="2" t="s">
        <v>261</v>
      </c>
      <c r="B130" s="3" t="s">
        <v>120</v>
      </c>
      <c r="C130" s="13">
        <f>C131</f>
        <v>1004000</v>
      </c>
      <c r="D130" s="13">
        <f>D131</f>
        <v>1838153.67</v>
      </c>
      <c r="E130" s="16">
        <f t="shared" si="1"/>
        <v>183.08303486055777</v>
      </c>
    </row>
    <row r="131" spans="1:5" ht="93.6" x14ac:dyDescent="0.3">
      <c r="A131" s="2" t="s">
        <v>262</v>
      </c>
      <c r="B131" s="3" t="s">
        <v>121</v>
      </c>
      <c r="C131" s="13">
        <v>1004000</v>
      </c>
      <c r="D131" s="13">
        <v>1838153.67</v>
      </c>
      <c r="E131" s="16">
        <f t="shared" si="1"/>
        <v>183.08303486055777</v>
      </c>
    </row>
    <row r="132" spans="1:5" ht="31.2" x14ac:dyDescent="0.3">
      <c r="A132" s="18" t="s">
        <v>263</v>
      </c>
      <c r="B132" s="19" t="s">
        <v>122</v>
      </c>
      <c r="C132" s="12">
        <f>C133+C140+C146</f>
        <v>333097000</v>
      </c>
      <c r="D132" s="12">
        <f>D133+D140+D146</f>
        <v>380654858.15999997</v>
      </c>
      <c r="E132" s="17">
        <f t="shared" si="1"/>
        <v>114.27748018144864</v>
      </c>
    </row>
    <row r="133" spans="1:5" x14ac:dyDescent="0.3">
      <c r="A133" s="2" t="s">
        <v>264</v>
      </c>
      <c r="B133" s="3" t="s">
        <v>123</v>
      </c>
      <c r="C133" s="13">
        <f>C134+C135+C136</f>
        <v>13909000</v>
      </c>
      <c r="D133" s="13">
        <f>D134+D135+D136+D139</f>
        <v>15421691.66</v>
      </c>
      <c r="E133" s="16">
        <f t="shared" si="1"/>
        <v>110.8756320368107</v>
      </c>
    </row>
    <row r="134" spans="1:5" ht="31.2" x14ac:dyDescent="0.3">
      <c r="A134" s="2" t="s">
        <v>265</v>
      </c>
      <c r="B134" s="3" t="s">
        <v>124</v>
      </c>
      <c r="C134" s="13">
        <v>1029000</v>
      </c>
      <c r="D134" s="13">
        <v>1708263.65</v>
      </c>
      <c r="E134" s="16">
        <f t="shared" si="1"/>
        <v>166.01201652089406</v>
      </c>
    </row>
    <row r="135" spans="1:5" x14ac:dyDescent="0.3">
      <c r="A135" s="2" t="s">
        <v>266</v>
      </c>
      <c r="B135" s="3" t="s">
        <v>125</v>
      </c>
      <c r="C135" s="13">
        <v>2865000</v>
      </c>
      <c r="D135" s="13">
        <v>2992641.52</v>
      </c>
      <c r="E135" s="16">
        <f t="shared" si="1"/>
        <v>104.45520139616056</v>
      </c>
    </row>
    <row r="136" spans="1:5" x14ac:dyDescent="0.3">
      <c r="A136" s="2" t="s">
        <v>267</v>
      </c>
      <c r="B136" s="3" t="s">
        <v>162</v>
      </c>
      <c r="C136" s="13">
        <f>C137+C138</f>
        <v>10015000</v>
      </c>
      <c r="D136" s="13">
        <f>D137+D138</f>
        <v>10667903.23</v>
      </c>
      <c r="E136" s="16">
        <f t="shared" si="1"/>
        <v>106.51925341987021</v>
      </c>
    </row>
    <row r="137" spans="1:5" x14ac:dyDescent="0.3">
      <c r="A137" s="2" t="s">
        <v>268</v>
      </c>
      <c r="B137" s="3" t="s">
        <v>163</v>
      </c>
      <c r="C137" s="13">
        <v>4131000</v>
      </c>
      <c r="D137" s="13">
        <v>4895844.08</v>
      </c>
      <c r="E137" s="16">
        <f t="shared" si="1"/>
        <v>118.51474412975067</v>
      </c>
    </row>
    <row r="138" spans="1:5" x14ac:dyDescent="0.3">
      <c r="A138" s="2" t="s">
        <v>395</v>
      </c>
      <c r="B138" s="3" t="s">
        <v>397</v>
      </c>
      <c r="C138" s="13">
        <v>5884000</v>
      </c>
      <c r="D138" s="13">
        <v>5772059.1500000004</v>
      </c>
      <c r="E138" s="16">
        <f t="shared" si="1"/>
        <v>98.097538239293002</v>
      </c>
    </row>
    <row r="139" spans="1:5" ht="46.8" x14ac:dyDescent="0.3">
      <c r="A139" s="2" t="s">
        <v>396</v>
      </c>
      <c r="B139" s="3" t="s">
        <v>398</v>
      </c>
      <c r="C139" s="13">
        <v>0</v>
      </c>
      <c r="D139" s="13">
        <v>52883.26</v>
      </c>
      <c r="E139" s="16"/>
    </row>
    <row r="140" spans="1:5" x14ac:dyDescent="0.3">
      <c r="A140" s="2" t="s">
        <v>269</v>
      </c>
      <c r="B140" s="3" t="s">
        <v>126</v>
      </c>
      <c r="C140" s="13">
        <f>C141+C143+C144</f>
        <v>1009000</v>
      </c>
      <c r="D140" s="13">
        <f>D141+D143+D144</f>
        <v>4063233.23</v>
      </c>
      <c r="E140" s="16">
        <f t="shared" si="1"/>
        <v>402.69903171456889</v>
      </c>
    </row>
    <row r="141" spans="1:5" ht="46.8" x14ac:dyDescent="0.3">
      <c r="A141" s="2" t="s">
        <v>270</v>
      </c>
      <c r="B141" s="3" t="s">
        <v>127</v>
      </c>
      <c r="C141" s="13">
        <f>C142</f>
        <v>600000</v>
      </c>
      <c r="D141" s="13">
        <f>D142</f>
        <v>3535870.58</v>
      </c>
      <c r="E141" s="16">
        <f t="shared" si="1"/>
        <v>589.31176333333337</v>
      </c>
    </row>
    <row r="142" spans="1:5" ht="62.4" x14ac:dyDescent="0.3">
      <c r="A142" s="2" t="s">
        <v>271</v>
      </c>
      <c r="B142" s="3" t="s">
        <v>128</v>
      </c>
      <c r="C142" s="13">
        <v>600000</v>
      </c>
      <c r="D142" s="13">
        <v>3535870.58</v>
      </c>
      <c r="E142" s="16">
        <f t="shared" si="1"/>
        <v>589.31176333333337</v>
      </c>
    </row>
    <row r="143" spans="1:5" ht="31.2" x14ac:dyDescent="0.3">
      <c r="A143" s="2" t="s">
        <v>272</v>
      </c>
      <c r="B143" s="3" t="s">
        <v>129</v>
      </c>
      <c r="C143" s="13">
        <v>9000</v>
      </c>
      <c r="D143" s="13">
        <v>8944.15</v>
      </c>
      <c r="E143" s="16">
        <f t="shared" si="1"/>
        <v>99.379444444444445</v>
      </c>
    </row>
    <row r="144" spans="1:5" ht="46.8" x14ac:dyDescent="0.3">
      <c r="A144" s="2" t="s">
        <v>273</v>
      </c>
      <c r="B144" s="3" t="s">
        <v>735</v>
      </c>
      <c r="C144" s="13">
        <f>C145</f>
        <v>400000</v>
      </c>
      <c r="D144" s="13">
        <f>D145</f>
        <v>518418.5</v>
      </c>
      <c r="E144" s="16">
        <f t="shared" si="1"/>
        <v>129.604625</v>
      </c>
    </row>
    <row r="145" spans="1:5" ht="124.8" x14ac:dyDescent="0.3">
      <c r="A145" s="2" t="s">
        <v>274</v>
      </c>
      <c r="B145" s="3" t="s">
        <v>736</v>
      </c>
      <c r="C145" s="13">
        <v>400000</v>
      </c>
      <c r="D145" s="13">
        <v>518418.5</v>
      </c>
      <c r="E145" s="16">
        <f t="shared" ref="E145:E226" si="2">D145/C145*100</f>
        <v>129.604625</v>
      </c>
    </row>
    <row r="146" spans="1:5" x14ac:dyDescent="0.3">
      <c r="A146" s="2" t="s">
        <v>275</v>
      </c>
      <c r="B146" s="3" t="s">
        <v>130</v>
      </c>
      <c r="C146" s="13">
        <f>C147</f>
        <v>318179000</v>
      </c>
      <c r="D146" s="13">
        <f>D147</f>
        <v>361169933.26999998</v>
      </c>
      <c r="E146" s="16">
        <f t="shared" si="2"/>
        <v>113.51155584435175</v>
      </c>
    </row>
    <row r="147" spans="1:5" ht="31.2" x14ac:dyDescent="0.3">
      <c r="A147" s="2" t="s">
        <v>276</v>
      </c>
      <c r="B147" s="3" t="s">
        <v>131</v>
      </c>
      <c r="C147" s="13">
        <f>SUM(C148:C150)</f>
        <v>318179000</v>
      </c>
      <c r="D147" s="13">
        <f>SUM(D148:D150)</f>
        <v>361169933.26999998</v>
      </c>
      <c r="E147" s="16">
        <f t="shared" si="2"/>
        <v>113.51155584435175</v>
      </c>
    </row>
    <row r="148" spans="1:5" ht="46.8" x14ac:dyDescent="0.3">
      <c r="A148" s="2" t="s">
        <v>277</v>
      </c>
      <c r="B148" s="3" t="s">
        <v>176</v>
      </c>
      <c r="C148" s="13">
        <v>1474000</v>
      </c>
      <c r="D148" s="13">
        <v>1081418.8600000001</v>
      </c>
      <c r="E148" s="16">
        <f t="shared" si="2"/>
        <v>73.36627272727273</v>
      </c>
    </row>
    <row r="149" spans="1:5" ht="46.8" x14ac:dyDescent="0.3">
      <c r="A149" s="2" t="s">
        <v>278</v>
      </c>
      <c r="B149" s="3" t="s">
        <v>132</v>
      </c>
      <c r="C149" s="13">
        <v>300199000</v>
      </c>
      <c r="D149" s="13">
        <v>341156026.13</v>
      </c>
      <c r="E149" s="16">
        <f t="shared" si="2"/>
        <v>113.64329199297798</v>
      </c>
    </row>
    <row r="150" spans="1:5" ht="46.8" x14ac:dyDescent="0.3">
      <c r="A150" s="2" t="s">
        <v>279</v>
      </c>
      <c r="B150" s="3" t="s">
        <v>133</v>
      </c>
      <c r="C150" s="13">
        <v>16506000</v>
      </c>
      <c r="D150" s="13">
        <v>18932488.280000001</v>
      </c>
      <c r="E150" s="16">
        <f t="shared" si="2"/>
        <v>114.70064388707138</v>
      </c>
    </row>
    <row r="151" spans="1:5" ht="31.2" x14ac:dyDescent="0.3">
      <c r="A151" s="18" t="s">
        <v>280</v>
      </c>
      <c r="B151" s="19" t="s">
        <v>134</v>
      </c>
      <c r="C151" s="12">
        <f>C152+C160</f>
        <v>102256000</v>
      </c>
      <c r="D151" s="12">
        <f>D152+D160</f>
        <v>87600991.520000011</v>
      </c>
      <c r="E151" s="17">
        <f t="shared" si="2"/>
        <v>85.668314348302317</v>
      </c>
    </row>
    <row r="152" spans="1:5" x14ac:dyDescent="0.3">
      <c r="A152" s="2" t="s">
        <v>281</v>
      </c>
      <c r="B152" s="3" t="s">
        <v>135</v>
      </c>
      <c r="C152" s="13">
        <f>C156+C158+C153+C154+C155</f>
        <v>8612000</v>
      </c>
      <c r="D152" s="13">
        <f>D156+D158+D153+D154+D155</f>
        <v>11519336.220000001</v>
      </c>
      <c r="E152" s="16">
        <f t="shared" si="2"/>
        <v>133.75912935438922</v>
      </c>
    </row>
    <row r="153" spans="1:5" ht="62.4" x14ac:dyDescent="0.3">
      <c r="A153" s="2" t="s">
        <v>282</v>
      </c>
      <c r="B153" s="3" t="s">
        <v>136</v>
      </c>
      <c r="C153" s="13">
        <v>7000</v>
      </c>
      <c r="D153" s="13">
        <v>5350</v>
      </c>
      <c r="E153" s="16">
        <f t="shared" si="2"/>
        <v>76.428571428571416</v>
      </c>
    </row>
    <row r="154" spans="1:5" ht="31.2" x14ac:dyDescent="0.3">
      <c r="A154" s="2" t="s">
        <v>283</v>
      </c>
      <c r="B154" s="3" t="s">
        <v>137</v>
      </c>
      <c r="C154" s="13">
        <v>352000</v>
      </c>
      <c r="D154" s="13">
        <v>132450</v>
      </c>
      <c r="E154" s="16">
        <f t="shared" si="2"/>
        <v>37.627840909090907</v>
      </c>
    </row>
    <row r="155" spans="1:5" ht="31.2" x14ac:dyDescent="0.3">
      <c r="A155" s="2" t="s">
        <v>399</v>
      </c>
      <c r="B155" s="3" t="s">
        <v>400</v>
      </c>
      <c r="C155" s="13">
        <v>2000</v>
      </c>
      <c r="D155" s="13">
        <v>1875</v>
      </c>
      <c r="E155" s="16">
        <f t="shared" si="2"/>
        <v>93.75</v>
      </c>
    </row>
    <row r="156" spans="1:5" ht="31.2" x14ac:dyDescent="0.3">
      <c r="A156" s="2" t="s">
        <v>284</v>
      </c>
      <c r="B156" s="3" t="s">
        <v>138</v>
      </c>
      <c r="C156" s="13">
        <f>C157</f>
        <v>156000</v>
      </c>
      <c r="D156" s="13">
        <f>D157</f>
        <v>222300</v>
      </c>
      <c r="E156" s="16">
        <f t="shared" si="2"/>
        <v>142.5</v>
      </c>
    </row>
    <row r="157" spans="1:5" ht="93.6" x14ac:dyDescent="0.3">
      <c r="A157" s="2" t="s">
        <v>285</v>
      </c>
      <c r="B157" s="3" t="s">
        <v>139</v>
      </c>
      <c r="C157" s="13">
        <v>156000</v>
      </c>
      <c r="D157" s="13">
        <v>222300</v>
      </c>
      <c r="E157" s="16">
        <f t="shared" si="2"/>
        <v>142.5</v>
      </c>
    </row>
    <row r="158" spans="1:5" x14ac:dyDescent="0.3">
      <c r="A158" s="2" t="s">
        <v>286</v>
      </c>
      <c r="B158" s="3" t="s">
        <v>140</v>
      </c>
      <c r="C158" s="13">
        <f>C159</f>
        <v>8095000</v>
      </c>
      <c r="D158" s="13">
        <f>D159</f>
        <v>11157361.220000001</v>
      </c>
      <c r="E158" s="16">
        <f t="shared" si="2"/>
        <v>137.83028066707845</v>
      </c>
    </row>
    <row r="159" spans="1:5" ht="46.8" x14ac:dyDescent="0.3">
      <c r="A159" s="2" t="s">
        <v>287</v>
      </c>
      <c r="B159" s="3" t="s">
        <v>141</v>
      </c>
      <c r="C159" s="13">
        <v>8095000</v>
      </c>
      <c r="D159" s="13">
        <v>11157361.220000001</v>
      </c>
      <c r="E159" s="16">
        <f t="shared" si="2"/>
        <v>137.83028066707845</v>
      </c>
    </row>
    <row r="160" spans="1:5" x14ac:dyDescent="0.3">
      <c r="A160" s="2" t="s">
        <v>288</v>
      </c>
      <c r="B160" s="3" t="s">
        <v>142</v>
      </c>
      <c r="C160" s="13">
        <f>C161+C163</f>
        <v>93644000</v>
      </c>
      <c r="D160" s="13">
        <f>D161+D163</f>
        <v>76081655.300000012</v>
      </c>
      <c r="E160" s="16">
        <f t="shared" si="2"/>
        <v>81.24562737601984</v>
      </c>
    </row>
    <row r="161" spans="1:5" ht="31.2" x14ac:dyDescent="0.3">
      <c r="A161" s="2" t="s">
        <v>401</v>
      </c>
      <c r="B161" s="3" t="s">
        <v>403</v>
      </c>
      <c r="C161" s="13">
        <f>C162</f>
        <v>4833000</v>
      </c>
      <c r="D161" s="13">
        <f>D162</f>
        <v>6596534.54</v>
      </c>
      <c r="E161" s="16">
        <f t="shared" si="2"/>
        <v>136.48943803020899</v>
      </c>
    </row>
    <row r="162" spans="1:5" ht="46.8" x14ac:dyDescent="0.3">
      <c r="A162" s="2" t="s">
        <v>402</v>
      </c>
      <c r="B162" s="3" t="s">
        <v>404</v>
      </c>
      <c r="C162" s="13">
        <v>4833000</v>
      </c>
      <c r="D162" s="13">
        <v>6596534.54</v>
      </c>
      <c r="E162" s="16">
        <f t="shared" si="2"/>
        <v>136.48943803020899</v>
      </c>
    </row>
    <row r="163" spans="1:5" x14ac:dyDescent="0.3">
      <c r="A163" s="2" t="s">
        <v>289</v>
      </c>
      <c r="B163" s="3" t="s">
        <v>143</v>
      </c>
      <c r="C163" s="13">
        <f>C164</f>
        <v>88811000</v>
      </c>
      <c r="D163" s="13">
        <f>D164</f>
        <v>69485120.760000005</v>
      </c>
      <c r="E163" s="16">
        <f t="shared" si="2"/>
        <v>78.239318057447846</v>
      </c>
    </row>
    <row r="164" spans="1:5" ht="31.2" x14ac:dyDescent="0.3">
      <c r="A164" s="2" t="s">
        <v>290</v>
      </c>
      <c r="B164" s="3" t="s">
        <v>144</v>
      </c>
      <c r="C164" s="13">
        <v>88811000</v>
      </c>
      <c r="D164" s="13">
        <v>69485120.760000005</v>
      </c>
      <c r="E164" s="16">
        <f t="shared" si="2"/>
        <v>78.239318057447846</v>
      </c>
    </row>
    <row r="165" spans="1:5" ht="31.2" x14ac:dyDescent="0.3">
      <c r="A165" s="18" t="s">
        <v>291</v>
      </c>
      <c r="B165" s="19" t="s">
        <v>145</v>
      </c>
      <c r="C165" s="12">
        <f>C166+C172</f>
        <v>24984000</v>
      </c>
      <c r="D165" s="12">
        <f>D166+D172</f>
        <v>46531844.850000001</v>
      </c>
      <c r="E165" s="17">
        <f t="shared" si="2"/>
        <v>186.24657720941403</v>
      </c>
    </row>
    <row r="166" spans="1:5" ht="81.599999999999994" customHeight="1" x14ac:dyDescent="0.3">
      <c r="A166" s="2" t="s">
        <v>292</v>
      </c>
      <c r="B166" s="3" t="s">
        <v>146</v>
      </c>
      <c r="C166" s="13">
        <f>C167+C170</f>
        <v>4039000</v>
      </c>
      <c r="D166" s="13">
        <f>D167+D170</f>
        <v>5599579.46</v>
      </c>
      <c r="E166" s="16">
        <f t="shared" si="2"/>
        <v>138.63776825947016</v>
      </c>
    </row>
    <row r="167" spans="1:5" ht="116.4" customHeight="1" x14ac:dyDescent="0.3">
      <c r="A167" s="2" t="s">
        <v>739</v>
      </c>
      <c r="B167" s="3" t="s">
        <v>737</v>
      </c>
      <c r="C167" s="13">
        <f>C168+C169</f>
        <v>2954000</v>
      </c>
      <c r="D167" s="13">
        <f>D168+D169</f>
        <v>3521810.96</v>
      </c>
      <c r="E167" s="16">
        <f t="shared" si="2"/>
        <v>119.22176574136765</v>
      </c>
    </row>
    <row r="168" spans="1:5" ht="113.4" customHeight="1" x14ac:dyDescent="0.3">
      <c r="A168" s="2" t="s">
        <v>740</v>
      </c>
      <c r="B168" s="3" t="s">
        <v>738</v>
      </c>
      <c r="C168" s="13">
        <v>1525000</v>
      </c>
      <c r="D168" s="13">
        <v>1617158.46</v>
      </c>
      <c r="E168" s="16">
        <f t="shared" si="2"/>
        <v>106.04317770491802</v>
      </c>
    </row>
    <row r="169" spans="1:5" ht="62.4" x14ac:dyDescent="0.3">
      <c r="A169" s="2" t="s">
        <v>889</v>
      </c>
      <c r="B169" s="3" t="s">
        <v>890</v>
      </c>
      <c r="C169" s="13">
        <v>1429000</v>
      </c>
      <c r="D169" s="13">
        <v>1904652.5</v>
      </c>
      <c r="E169" s="16">
        <f t="shared" si="2"/>
        <v>133.28568929321202</v>
      </c>
    </row>
    <row r="170" spans="1:5" ht="112.2" customHeight="1" x14ac:dyDescent="0.3">
      <c r="A170" s="2" t="s">
        <v>293</v>
      </c>
      <c r="B170" s="3" t="s">
        <v>147</v>
      </c>
      <c r="C170" s="13">
        <f>C171</f>
        <v>1085000</v>
      </c>
      <c r="D170" s="13">
        <f>D171</f>
        <v>2077768.5</v>
      </c>
      <c r="E170" s="16">
        <f t="shared" si="2"/>
        <v>191.49940092165897</v>
      </c>
    </row>
    <row r="171" spans="1:5" ht="96.6" customHeight="1" x14ac:dyDescent="0.3">
      <c r="A171" s="2" t="s">
        <v>294</v>
      </c>
      <c r="B171" s="3" t="s">
        <v>148</v>
      </c>
      <c r="C171" s="13">
        <v>1085000</v>
      </c>
      <c r="D171" s="13">
        <v>2077768.5</v>
      </c>
      <c r="E171" s="16">
        <f t="shared" si="2"/>
        <v>191.49940092165897</v>
      </c>
    </row>
    <row r="172" spans="1:5" ht="31.2" x14ac:dyDescent="0.3">
      <c r="A172" s="2" t="s">
        <v>295</v>
      </c>
      <c r="B172" s="3" t="s">
        <v>149</v>
      </c>
      <c r="C172" s="13">
        <f>C173</f>
        <v>20945000</v>
      </c>
      <c r="D172" s="13">
        <f>D173</f>
        <v>40932265.390000001</v>
      </c>
      <c r="E172" s="16">
        <f t="shared" si="2"/>
        <v>195.42738309859155</v>
      </c>
    </row>
    <row r="173" spans="1:5" ht="46.8" x14ac:dyDescent="0.3">
      <c r="A173" s="2" t="s">
        <v>296</v>
      </c>
      <c r="B173" s="3" t="s">
        <v>150</v>
      </c>
      <c r="C173" s="13">
        <f>C174</f>
        <v>20945000</v>
      </c>
      <c r="D173" s="13">
        <f>D174</f>
        <v>40932265.390000001</v>
      </c>
      <c r="E173" s="16">
        <f t="shared" si="2"/>
        <v>195.42738309859155</v>
      </c>
    </row>
    <row r="174" spans="1:5" ht="62.4" x14ac:dyDescent="0.3">
      <c r="A174" s="2" t="s">
        <v>297</v>
      </c>
      <c r="B174" s="3" t="s">
        <v>151</v>
      </c>
      <c r="C174" s="13">
        <v>20945000</v>
      </c>
      <c r="D174" s="13">
        <v>40932265.390000001</v>
      </c>
      <c r="E174" s="16">
        <f t="shared" si="2"/>
        <v>195.42738309859155</v>
      </c>
    </row>
    <row r="175" spans="1:5" x14ac:dyDescent="0.3">
      <c r="A175" s="18" t="s">
        <v>298</v>
      </c>
      <c r="B175" s="19" t="s">
        <v>152</v>
      </c>
      <c r="C175" s="12">
        <f>C176</f>
        <v>450000</v>
      </c>
      <c r="D175" s="12">
        <f>D176</f>
        <v>371000</v>
      </c>
      <c r="E175" s="17">
        <f t="shared" si="2"/>
        <v>82.444444444444443</v>
      </c>
    </row>
    <row r="176" spans="1:5" ht="46.8" x14ac:dyDescent="0.3">
      <c r="A176" s="2" t="s">
        <v>299</v>
      </c>
      <c r="B176" s="3" t="s">
        <v>153</v>
      </c>
      <c r="C176" s="13">
        <f>C177</f>
        <v>450000</v>
      </c>
      <c r="D176" s="13">
        <f>D177</f>
        <v>371000</v>
      </c>
      <c r="E176" s="16">
        <f t="shared" si="2"/>
        <v>82.444444444444443</v>
      </c>
    </row>
    <row r="177" spans="1:5" ht="46.8" x14ac:dyDescent="0.3">
      <c r="A177" s="2" t="s">
        <v>300</v>
      </c>
      <c r="B177" s="3" t="s">
        <v>154</v>
      </c>
      <c r="C177" s="13">
        <v>450000</v>
      </c>
      <c r="D177" s="13">
        <v>371000</v>
      </c>
      <c r="E177" s="16">
        <f t="shared" si="2"/>
        <v>82.444444444444443</v>
      </c>
    </row>
    <row r="178" spans="1:5" x14ac:dyDescent="0.3">
      <c r="A178" s="18" t="s">
        <v>301</v>
      </c>
      <c r="B178" s="19" t="s">
        <v>155</v>
      </c>
      <c r="C178" s="12">
        <f>C179+C201+C203+C205+C214+C216+C224</f>
        <v>480778000</v>
      </c>
      <c r="D178" s="12">
        <f>D179+D201+D203+D205+D214+D216+D224</f>
        <v>530562684.38999993</v>
      </c>
      <c r="E178" s="17">
        <f t="shared" si="2"/>
        <v>110.35502547745529</v>
      </c>
    </row>
    <row r="179" spans="1:5" ht="32.4" customHeight="1" x14ac:dyDescent="0.3">
      <c r="A179" s="2" t="s">
        <v>573</v>
      </c>
      <c r="B179" s="3" t="s">
        <v>556</v>
      </c>
      <c r="C179" s="13">
        <f>C180+C182+C184+C186+C188+C192+C194+C197+C199</f>
        <v>448516000</v>
      </c>
      <c r="D179" s="13">
        <f>D180+D182+D184+D186+D188+D192+D194+D197+D199</f>
        <v>496042349.54999995</v>
      </c>
      <c r="E179" s="16">
        <f t="shared" si="2"/>
        <v>110.59635543659535</v>
      </c>
    </row>
    <row r="180" spans="1:5" ht="62.4" x14ac:dyDescent="0.3">
      <c r="A180" s="2" t="s">
        <v>574</v>
      </c>
      <c r="B180" s="3" t="s">
        <v>557</v>
      </c>
      <c r="C180" s="13">
        <f>C181</f>
        <v>2980000</v>
      </c>
      <c r="D180" s="13">
        <f>D181</f>
        <v>3065200</v>
      </c>
      <c r="E180" s="16">
        <f t="shared" si="2"/>
        <v>102.85906040268455</v>
      </c>
    </row>
    <row r="181" spans="1:5" ht="98.4" customHeight="1" x14ac:dyDescent="0.3">
      <c r="A181" s="2" t="s">
        <v>575</v>
      </c>
      <c r="B181" s="3" t="s">
        <v>558</v>
      </c>
      <c r="C181" s="13">
        <v>2980000</v>
      </c>
      <c r="D181" s="13">
        <v>3065200</v>
      </c>
      <c r="E181" s="16">
        <f t="shared" si="2"/>
        <v>102.85906040268455</v>
      </c>
    </row>
    <row r="182" spans="1:5" ht="62.4" x14ac:dyDescent="0.3">
      <c r="A182" s="2" t="s">
        <v>576</v>
      </c>
      <c r="B182" s="3" t="s">
        <v>559</v>
      </c>
      <c r="C182" s="13">
        <f>C183</f>
        <v>3152000</v>
      </c>
      <c r="D182" s="13">
        <f>D183</f>
        <v>4445212.04</v>
      </c>
      <c r="E182" s="16">
        <f t="shared" si="2"/>
        <v>141.02830076142132</v>
      </c>
    </row>
    <row r="183" spans="1:5" ht="109.2" x14ac:dyDescent="0.3">
      <c r="A183" s="2" t="s">
        <v>577</v>
      </c>
      <c r="B183" s="3" t="s">
        <v>560</v>
      </c>
      <c r="C183" s="13">
        <v>3152000</v>
      </c>
      <c r="D183" s="13">
        <v>4445212.04</v>
      </c>
      <c r="E183" s="16">
        <f t="shared" si="2"/>
        <v>141.02830076142132</v>
      </c>
    </row>
    <row r="184" spans="1:5" ht="62.4" x14ac:dyDescent="0.3">
      <c r="A184" s="2" t="s">
        <v>578</v>
      </c>
      <c r="B184" s="3" t="s">
        <v>561</v>
      </c>
      <c r="C184" s="13">
        <f>C185</f>
        <v>1330000</v>
      </c>
      <c r="D184" s="13">
        <f>D185</f>
        <v>2137000</v>
      </c>
      <c r="E184" s="16">
        <f t="shared" si="2"/>
        <v>160.6766917293233</v>
      </c>
    </row>
    <row r="185" spans="1:5" ht="109.2" x14ac:dyDescent="0.3">
      <c r="A185" s="2" t="s">
        <v>579</v>
      </c>
      <c r="B185" s="3" t="s">
        <v>562</v>
      </c>
      <c r="C185" s="13">
        <v>1330000</v>
      </c>
      <c r="D185" s="13">
        <v>2137000</v>
      </c>
      <c r="E185" s="16">
        <f t="shared" si="2"/>
        <v>160.6766917293233</v>
      </c>
    </row>
    <row r="186" spans="1:5" ht="62.4" x14ac:dyDescent="0.3">
      <c r="A186" s="2" t="s">
        <v>580</v>
      </c>
      <c r="B186" s="3" t="s">
        <v>563</v>
      </c>
      <c r="C186" s="13">
        <f>C187</f>
        <v>30000</v>
      </c>
      <c r="D186" s="13">
        <f>D187</f>
        <v>30000</v>
      </c>
      <c r="E186" s="16">
        <f t="shared" si="2"/>
        <v>100</v>
      </c>
    </row>
    <row r="187" spans="1:5" ht="93.6" x14ac:dyDescent="0.3">
      <c r="A187" s="2" t="s">
        <v>581</v>
      </c>
      <c r="B187" s="3" t="s">
        <v>564</v>
      </c>
      <c r="C187" s="13">
        <v>30000</v>
      </c>
      <c r="D187" s="13">
        <v>30000</v>
      </c>
      <c r="E187" s="16">
        <f t="shared" si="2"/>
        <v>100</v>
      </c>
    </row>
    <row r="188" spans="1:5" ht="62.4" x14ac:dyDescent="0.3">
      <c r="A188" s="2" t="s">
        <v>582</v>
      </c>
      <c r="B188" s="3" t="s">
        <v>565</v>
      </c>
      <c r="C188" s="13">
        <f>C189+C190+C191</f>
        <v>438933000</v>
      </c>
      <c r="D188" s="13">
        <f>D189+D190+D191</f>
        <v>484089398.17999995</v>
      </c>
      <c r="E188" s="16">
        <f t="shared" si="2"/>
        <v>110.28776559976123</v>
      </c>
    </row>
    <row r="189" spans="1:5" ht="93.6" x14ac:dyDescent="0.3">
      <c r="A189" s="2" t="s">
        <v>583</v>
      </c>
      <c r="B189" s="3" t="s">
        <v>566</v>
      </c>
      <c r="C189" s="13">
        <v>367927000</v>
      </c>
      <c r="D189" s="13">
        <v>397411383.33999997</v>
      </c>
      <c r="E189" s="16">
        <f t="shared" si="2"/>
        <v>108.01365035455402</v>
      </c>
    </row>
    <row r="190" spans="1:5" ht="96.6" customHeight="1" x14ac:dyDescent="0.3">
      <c r="A190" s="2" t="s">
        <v>704</v>
      </c>
      <c r="B190" s="3" t="s">
        <v>705</v>
      </c>
      <c r="C190" s="13">
        <v>6000</v>
      </c>
      <c r="D190" s="13">
        <v>6000</v>
      </c>
      <c r="E190" s="16">
        <f t="shared" si="2"/>
        <v>100</v>
      </c>
    </row>
    <row r="191" spans="1:5" ht="78" x14ac:dyDescent="0.3">
      <c r="A191" s="2" t="s">
        <v>584</v>
      </c>
      <c r="B191" s="3" t="s">
        <v>585</v>
      </c>
      <c r="C191" s="13">
        <v>71000000</v>
      </c>
      <c r="D191" s="13">
        <v>86672014.840000004</v>
      </c>
      <c r="E191" s="16">
        <f t="shared" si="2"/>
        <v>122.07326033802816</v>
      </c>
    </row>
    <row r="192" spans="1:5" ht="78" x14ac:dyDescent="0.3">
      <c r="A192" s="2" t="s">
        <v>586</v>
      </c>
      <c r="B192" s="3" t="s">
        <v>567</v>
      </c>
      <c r="C192" s="13">
        <f>C193</f>
        <v>900000</v>
      </c>
      <c r="D192" s="13">
        <f>D193</f>
        <v>1021892.24</v>
      </c>
      <c r="E192" s="16">
        <f t="shared" si="2"/>
        <v>113.54358222222223</v>
      </c>
    </row>
    <row r="193" spans="1:5" ht="114" customHeight="1" x14ac:dyDescent="0.3">
      <c r="A193" s="2" t="s">
        <v>587</v>
      </c>
      <c r="B193" s="3" t="s">
        <v>568</v>
      </c>
      <c r="C193" s="13">
        <v>900000</v>
      </c>
      <c r="D193" s="13">
        <v>1021892.24</v>
      </c>
      <c r="E193" s="16">
        <f t="shared" si="2"/>
        <v>113.54358222222223</v>
      </c>
    </row>
    <row r="194" spans="1:5" ht="78" x14ac:dyDescent="0.3">
      <c r="A194" s="2" t="s">
        <v>588</v>
      </c>
      <c r="B194" s="3" t="s">
        <v>569</v>
      </c>
      <c r="C194" s="13">
        <f>C195+C196</f>
        <v>35000</v>
      </c>
      <c r="D194" s="13">
        <f>D195+D196</f>
        <v>130100</v>
      </c>
      <c r="E194" s="16">
        <f t="shared" si="2"/>
        <v>371.71428571428572</v>
      </c>
    </row>
    <row r="195" spans="1:5" ht="140.4" x14ac:dyDescent="0.3">
      <c r="A195" s="2" t="s">
        <v>589</v>
      </c>
      <c r="B195" s="3" t="s">
        <v>570</v>
      </c>
      <c r="C195" s="13">
        <v>0</v>
      </c>
      <c r="D195" s="13">
        <v>95000</v>
      </c>
      <c r="E195" s="16"/>
    </row>
    <row r="196" spans="1:5" ht="218.4" x14ac:dyDescent="0.3">
      <c r="A196" s="2" t="s">
        <v>891</v>
      </c>
      <c r="B196" s="3" t="s">
        <v>892</v>
      </c>
      <c r="C196" s="13">
        <v>35000</v>
      </c>
      <c r="D196" s="13">
        <v>35100</v>
      </c>
      <c r="E196" s="16">
        <f t="shared" si="2"/>
        <v>100.28571428571429</v>
      </c>
    </row>
    <row r="197" spans="1:5" ht="62.4" x14ac:dyDescent="0.3">
      <c r="A197" s="2" t="s">
        <v>590</v>
      </c>
      <c r="B197" s="3" t="s">
        <v>571</v>
      </c>
      <c r="C197" s="13">
        <f>C198</f>
        <v>656000</v>
      </c>
      <c r="D197" s="13">
        <f>D198</f>
        <v>577547.09</v>
      </c>
      <c r="E197" s="16">
        <f t="shared" si="2"/>
        <v>88.040714939024383</v>
      </c>
    </row>
    <row r="198" spans="1:5" ht="99.6" customHeight="1" x14ac:dyDescent="0.3">
      <c r="A198" s="2" t="s">
        <v>591</v>
      </c>
      <c r="B198" s="3" t="s">
        <v>572</v>
      </c>
      <c r="C198" s="13">
        <v>656000</v>
      </c>
      <c r="D198" s="13">
        <v>577547.09</v>
      </c>
      <c r="E198" s="16">
        <f t="shared" si="2"/>
        <v>88.040714939024383</v>
      </c>
    </row>
    <row r="199" spans="1:5" ht="82.8" customHeight="1" x14ac:dyDescent="0.3">
      <c r="A199" s="2" t="s">
        <v>743</v>
      </c>
      <c r="B199" s="3" t="s">
        <v>741</v>
      </c>
      <c r="C199" s="13">
        <f>C200</f>
        <v>500000</v>
      </c>
      <c r="D199" s="13">
        <f>D200</f>
        <v>546000</v>
      </c>
      <c r="E199" s="16">
        <f t="shared" si="2"/>
        <v>109.2</v>
      </c>
    </row>
    <row r="200" spans="1:5" ht="160.19999999999999" customHeight="1" x14ac:dyDescent="0.3">
      <c r="A200" s="2" t="s">
        <v>744</v>
      </c>
      <c r="B200" s="3" t="s">
        <v>742</v>
      </c>
      <c r="C200" s="13">
        <v>500000</v>
      </c>
      <c r="D200" s="13">
        <v>546000</v>
      </c>
      <c r="E200" s="16">
        <f t="shared" si="2"/>
        <v>109.2</v>
      </c>
    </row>
    <row r="201" spans="1:5" ht="130.19999999999999" customHeight="1" x14ac:dyDescent="0.3">
      <c r="A201" s="2" t="s">
        <v>747</v>
      </c>
      <c r="B201" s="3" t="s">
        <v>745</v>
      </c>
      <c r="C201" s="13">
        <f>C202</f>
        <v>900000</v>
      </c>
      <c r="D201" s="13">
        <f>D202</f>
        <v>1157197.45</v>
      </c>
      <c r="E201" s="16">
        <f t="shared" si="2"/>
        <v>128.57749444444443</v>
      </c>
    </row>
    <row r="202" spans="1:5" ht="160.19999999999999" customHeight="1" x14ac:dyDescent="0.3">
      <c r="A202" s="2" t="s">
        <v>748</v>
      </c>
      <c r="B202" s="3" t="s">
        <v>746</v>
      </c>
      <c r="C202" s="13">
        <v>900000</v>
      </c>
      <c r="D202" s="13">
        <v>1157197.45</v>
      </c>
      <c r="E202" s="16">
        <f t="shared" si="2"/>
        <v>128.57749444444443</v>
      </c>
    </row>
    <row r="203" spans="1:5" ht="46.8" x14ac:dyDescent="0.3">
      <c r="A203" s="2" t="s">
        <v>592</v>
      </c>
      <c r="B203" s="3" t="s">
        <v>699</v>
      </c>
      <c r="C203" s="13">
        <f>C204</f>
        <v>36000</v>
      </c>
      <c r="D203" s="13">
        <f>D204</f>
        <v>2000</v>
      </c>
      <c r="E203" s="16">
        <f t="shared" si="2"/>
        <v>5.5555555555555554</v>
      </c>
    </row>
    <row r="204" spans="1:5" ht="62.4" x14ac:dyDescent="0.3">
      <c r="A204" s="2" t="s">
        <v>593</v>
      </c>
      <c r="B204" s="3" t="s">
        <v>700</v>
      </c>
      <c r="C204" s="13">
        <v>36000</v>
      </c>
      <c r="D204" s="13">
        <v>2000</v>
      </c>
      <c r="E204" s="16">
        <f t="shared" si="2"/>
        <v>5.5555555555555554</v>
      </c>
    </row>
    <row r="205" spans="1:5" ht="124.8" x14ac:dyDescent="0.3">
      <c r="A205" s="2" t="s">
        <v>599</v>
      </c>
      <c r="B205" s="3" t="s">
        <v>594</v>
      </c>
      <c r="C205" s="13">
        <f>C206+C208+C210+C212</f>
        <v>15919000</v>
      </c>
      <c r="D205" s="13">
        <f>D206+D208+D210+D212</f>
        <v>18346890.379999999</v>
      </c>
      <c r="E205" s="16">
        <f t="shared" si="2"/>
        <v>115.25152572397764</v>
      </c>
    </row>
    <row r="206" spans="1:5" ht="62.4" x14ac:dyDescent="0.3">
      <c r="A206" s="2" t="s">
        <v>600</v>
      </c>
      <c r="B206" s="3" t="s">
        <v>595</v>
      </c>
      <c r="C206" s="13">
        <f>C207</f>
        <v>1524000</v>
      </c>
      <c r="D206" s="13">
        <f>D207</f>
        <v>2487071.77</v>
      </c>
      <c r="E206" s="16">
        <f t="shared" si="2"/>
        <v>163.19368569553805</v>
      </c>
    </row>
    <row r="207" spans="1:5" ht="93.6" x14ac:dyDescent="0.3">
      <c r="A207" s="2" t="s">
        <v>601</v>
      </c>
      <c r="B207" s="3" t="s">
        <v>749</v>
      </c>
      <c r="C207" s="13">
        <v>1524000</v>
      </c>
      <c r="D207" s="13">
        <v>2487071.77</v>
      </c>
      <c r="E207" s="16">
        <f t="shared" si="2"/>
        <v>163.19368569553805</v>
      </c>
    </row>
    <row r="208" spans="1:5" ht="93.6" x14ac:dyDescent="0.3">
      <c r="A208" s="2" t="s">
        <v>602</v>
      </c>
      <c r="B208" s="3" t="s">
        <v>596</v>
      </c>
      <c r="C208" s="13">
        <f>C209</f>
        <v>475000</v>
      </c>
      <c r="D208" s="13">
        <f>D209</f>
        <v>1008182.04</v>
      </c>
      <c r="E208" s="16">
        <f t="shared" si="2"/>
        <v>212.24885052631581</v>
      </c>
    </row>
    <row r="209" spans="1:5" ht="93.6" x14ac:dyDescent="0.3">
      <c r="A209" s="2" t="s">
        <v>603</v>
      </c>
      <c r="B209" s="3" t="s">
        <v>750</v>
      </c>
      <c r="C209" s="13">
        <v>475000</v>
      </c>
      <c r="D209" s="13">
        <v>1008182.04</v>
      </c>
      <c r="E209" s="16">
        <f t="shared" si="2"/>
        <v>212.24885052631581</v>
      </c>
    </row>
    <row r="210" spans="1:5" ht="78" x14ac:dyDescent="0.3">
      <c r="A210" s="2" t="s">
        <v>711</v>
      </c>
      <c r="B210" s="3" t="s">
        <v>708</v>
      </c>
      <c r="C210" s="13">
        <f>C211</f>
        <v>1000</v>
      </c>
      <c r="D210" s="13">
        <f>D211</f>
        <v>1769.06</v>
      </c>
      <c r="E210" s="16">
        <f t="shared" si="2"/>
        <v>176.90599999999998</v>
      </c>
    </row>
    <row r="211" spans="1:5" ht="78" x14ac:dyDescent="0.3">
      <c r="A211" s="2" t="s">
        <v>710</v>
      </c>
      <c r="B211" s="3" t="s">
        <v>709</v>
      </c>
      <c r="C211" s="13">
        <v>1000</v>
      </c>
      <c r="D211" s="13">
        <v>1769.06</v>
      </c>
      <c r="E211" s="16">
        <f t="shared" si="2"/>
        <v>176.90599999999998</v>
      </c>
    </row>
    <row r="212" spans="1:5" ht="93.6" x14ac:dyDescent="0.3">
      <c r="A212" s="2" t="s">
        <v>604</v>
      </c>
      <c r="B212" s="3" t="s">
        <v>597</v>
      </c>
      <c r="C212" s="13">
        <f>C213</f>
        <v>13919000</v>
      </c>
      <c r="D212" s="13">
        <f>D213</f>
        <v>14849867.51</v>
      </c>
      <c r="E212" s="16">
        <f t="shared" si="2"/>
        <v>106.68774703642502</v>
      </c>
    </row>
    <row r="213" spans="1:5" ht="78" x14ac:dyDescent="0.3">
      <c r="A213" s="2" t="s">
        <v>605</v>
      </c>
      <c r="B213" s="3" t="s">
        <v>598</v>
      </c>
      <c r="C213" s="13">
        <v>13919000</v>
      </c>
      <c r="D213" s="13">
        <v>14849867.51</v>
      </c>
      <c r="E213" s="16">
        <f t="shared" si="2"/>
        <v>106.68774703642502</v>
      </c>
    </row>
    <row r="214" spans="1:5" ht="62.4" x14ac:dyDescent="0.3">
      <c r="A214" s="2" t="s">
        <v>895</v>
      </c>
      <c r="B214" s="3" t="s">
        <v>893</v>
      </c>
      <c r="C214" s="13">
        <f>C215</f>
        <v>160000</v>
      </c>
      <c r="D214" s="13">
        <f>D215</f>
        <v>160515.35999999999</v>
      </c>
      <c r="E214" s="16">
        <f t="shared" si="2"/>
        <v>100.32209999999999</v>
      </c>
    </row>
    <row r="215" spans="1:5" ht="46.8" x14ac:dyDescent="0.3">
      <c r="A215" s="2" t="s">
        <v>896</v>
      </c>
      <c r="B215" s="3" t="s">
        <v>894</v>
      </c>
      <c r="C215" s="13">
        <v>160000</v>
      </c>
      <c r="D215" s="13">
        <v>160515.35999999999</v>
      </c>
      <c r="E215" s="16">
        <f t="shared" si="2"/>
        <v>100.32209999999999</v>
      </c>
    </row>
    <row r="216" spans="1:5" x14ac:dyDescent="0.3">
      <c r="A216" s="2" t="s">
        <v>610</v>
      </c>
      <c r="B216" s="3" t="s">
        <v>606</v>
      </c>
      <c r="C216" s="13">
        <f>C217+C219+C221</f>
        <v>13398000</v>
      </c>
      <c r="D216" s="13">
        <f>D217+D219+D221</f>
        <v>13243403.029999999</v>
      </c>
      <c r="E216" s="16">
        <f t="shared" si="2"/>
        <v>98.846119047619041</v>
      </c>
    </row>
    <row r="217" spans="1:5" ht="98.4" customHeight="1" x14ac:dyDescent="0.3">
      <c r="A217" s="2" t="s">
        <v>901</v>
      </c>
      <c r="B217" s="3" t="s">
        <v>897</v>
      </c>
      <c r="C217" s="13">
        <f>C218</f>
        <v>56000</v>
      </c>
      <c r="D217" s="13">
        <f>D218</f>
        <v>64843.65</v>
      </c>
      <c r="E217" s="16">
        <f t="shared" si="2"/>
        <v>115.79223214285715</v>
      </c>
    </row>
    <row r="218" spans="1:5" ht="46.8" x14ac:dyDescent="0.3">
      <c r="A218" s="2" t="s">
        <v>902</v>
      </c>
      <c r="B218" s="3" t="s">
        <v>898</v>
      </c>
      <c r="C218" s="13">
        <v>56000</v>
      </c>
      <c r="D218" s="13">
        <v>64843.65</v>
      </c>
      <c r="E218" s="16">
        <f t="shared" si="2"/>
        <v>115.79223214285715</v>
      </c>
    </row>
    <row r="219" spans="1:5" ht="46.8" x14ac:dyDescent="0.3">
      <c r="A219" s="2" t="s">
        <v>903</v>
      </c>
      <c r="B219" s="3" t="s">
        <v>899</v>
      </c>
      <c r="C219" s="13">
        <f>C220</f>
        <v>151000</v>
      </c>
      <c r="D219" s="13">
        <f>D220</f>
        <v>557966.38</v>
      </c>
      <c r="E219" s="16">
        <f t="shared" si="2"/>
        <v>369.51415894039735</v>
      </c>
    </row>
    <row r="220" spans="1:5" ht="62.4" x14ac:dyDescent="0.3">
      <c r="A220" s="2" t="s">
        <v>904</v>
      </c>
      <c r="B220" s="3" t="s">
        <v>900</v>
      </c>
      <c r="C220" s="13">
        <v>151000</v>
      </c>
      <c r="D220" s="13">
        <v>557966.38</v>
      </c>
      <c r="E220" s="16">
        <f t="shared" si="2"/>
        <v>369.51415894039735</v>
      </c>
    </row>
    <row r="221" spans="1:5" ht="78" x14ac:dyDescent="0.3">
      <c r="A221" s="2" t="s">
        <v>611</v>
      </c>
      <c r="B221" s="3" t="s">
        <v>612</v>
      </c>
      <c r="C221" s="13">
        <f>C222+C223</f>
        <v>13191000</v>
      </c>
      <c r="D221" s="13">
        <f>D222+D223</f>
        <v>12620593</v>
      </c>
      <c r="E221" s="16">
        <f t="shared" si="2"/>
        <v>95.675786521112883</v>
      </c>
    </row>
    <row r="222" spans="1:5" ht="66" customHeight="1" x14ac:dyDescent="0.3">
      <c r="A222" s="2" t="s">
        <v>613</v>
      </c>
      <c r="B222" s="3" t="s">
        <v>614</v>
      </c>
      <c r="C222" s="13">
        <v>13179000</v>
      </c>
      <c r="D222" s="13">
        <v>12619867.65</v>
      </c>
      <c r="E222" s="16">
        <f t="shared" si="2"/>
        <v>95.757399271568417</v>
      </c>
    </row>
    <row r="223" spans="1:5" ht="78" x14ac:dyDescent="0.3">
      <c r="A223" s="2" t="s">
        <v>615</v>
      </c>
      <c r="B223" s="3" t="s">
        <v>616</v>
      </c>
      <c r="C223" s="13">
        <v>12000</v>
      </c>
      <c r="D223" s="13">
        <v>725.35</v>
      </c>
      <c r="E223" s="16">
        <f t="shared" si="2"/>
        <v>6.0445833333333336</v>
      </c>
    </row>
    <row r="224" spans="1:5" x14ac:dyDescent="0.3">
      <c r="A224" s="2" t="s">
        <v>617</v>
      </c>
      <c r="B224" s="3" t="s">
        <v>607</v>
      </c>
      <c r="C224" s="13">
        <f>C225</f>
        <v>1849000</v>
      </c>
      <c r="D224" s="13">
        <f>D225</f>
        <v>1610328.62</v>
      </c>
      <c r="E224" s="16">
        <f t="shared" si="2"/>
        <v>87.091866955110874</v>
      </c>
    </row>
    <row r="225" spans="1:6" ht="31.2" x14ac:dyDescent="0.3">
      <c r="A225" s="2" t="s">
        <v>618</v>
      </c>
      <c r="B225" s="3" t="s">
        <v>608</v>
      </c>
      <c r="C225" s="13">
        <f>C226</f>
        <v>1849000</v>
      </c>
      <c r="D225" s="13">
        <f>D226</f>
        <v>1610328.62</v>
      </c>
      <c r="E225" s="16">
        <f t="shared" si="2"/>
        <v>87.091866955110874</v>
      </c>
    </row>
    <row r="226" spans="1:6" ht="78" x14ac:dyDescent="0.3">
      <c r="A226" s="2" t="s">
        <v>619</v>
      </c>
      <c r="B226" s="3" t="s">
        <v>609</v>
      </c>
      <c r="C226" s="13">
        <v>1849000</v>
      </c>
      <c r="D226" s="13">
        <v>1610328.62</v>
      </c>
      <c r="E226" s="16">
        <f t="shared" si="2"/>
        <v>87.091866955110874</v>
      </c>
    </row>
    <row r="227" spans="1:6" ht="18" customHeight="1" x14ac:dyDescent="0.3">
      <c r="A227" s="18" t="s">
        <v>408</v>
      </c>
      <c r="B227" s="15" t="s">
        <v>405</v>
      </c>
      <c r="C227" s="12">
        <v>0</v>
      </c>
      <c r="D227" s="12">
        <f>D228+D230</f>
        <v>537735.41</v>
      </c>
      <c r="E227" s="17"/>
    </row>
    <row r="228" spans="1:6" x14ac:dyDescent="0.3">
      <c r="A228" s="2" t="s">
        <v>409</v>
      </c>
      <c r="B228" s="14" t="s">
        <v>406</v>
      </c>
      <c r="C228" s="13">
        <v>0</v>
      </c>
      <c r="D228" s="13">
        <f>D229</f>
        <v>-120569.51</v>
      </c>
      <c r="E228" s="16"/>
    </row>
    <row r="229" spans="1:6" ht="31.2" x14ac:dyDescent="0.3">
      <c r="A229" s="2" t="s">
        <v>410</v>
      </c>
      <c r="B229" s="14" t="s">
        <v>407</v>
      </c>
      <c r="C229" s="13">
        <v>0</v>
      </c>
      <c r="D229" s="13">
        <v>-120569.51</v>
      </c>
      <c r="E229" s="16"/>
    </row>
    <row r="230" spans="1:6" x14ac:dyDescent="0.3">
      <c r="A230" s="2" t="s">
        <v>857</v>
      </c>
      <c r="B230" s="14" t="s">
        <v>859</v>
      </c>
      <c r="C230" s="13">
        <v>0</v>
      </c>
      <c r="D230" s="13">
        <f>D231</f>
        <v>658304.92000000004</v>
      </c>
      <c r="E230" s="16"/>
    </row>
    <row r="231" spans="1:6" ht="31.2" x14ac:dyDescent="0.3">
      <c r="A231" s="2" t="s">
        <v>858</v>
      </c>
      <c r="B231" s="14" t="s">
        <v>860</v>
      </c>
      <c r="C231" s="13">
        <v>0</v>
      </c>
      <c r="D231" s="13">
        <v>658304.92000000004</v>
      </c>
      <c r="E231" s="16"/>
    </row>
    <row r="232" spans="1:6" x14ac:dyDescent="0.3">
      <c r="A232" s="18" t="s">
        <v>302</v>
      </c>
      <c r="B232" s="19" t="s">
        <v>156</v>
      </c>
      <c r="C232" s="12">
        <f>C234+C244+C347+C392+C424+C427+C441</f>
        <v>46235515841.989998</v>
      </c>
      <c r="D232" s="12">
        <f>D234+D244+D347+D392+D424+D427+D441</f>
        <v>46292920323.030014</v>
      </c>
      <c r="E232" s="17">
        <f t="shared" ref="E232:E320" si="3">D232/C232*100</f>
        <v>100.12415667911266</v>
      </c>
    </row>
    <row r="233" spans="1:6" ht="31.2" x14ac:dyDescent="0.3">
      <c r="A233" s="18" t="s">
        <v>303</v>
      </c>
      <c r="B233" s="19" t="s">
        <v>157</v>
      </c>
      <c r="C233" s="12">
        <f>C234+C244+C347+C392</f>
        <v>45973315690.970001</v>
      </c>
      <c r="D233" s="12">
        <f>D234+D244+D347+D392</f>
        <v>45963434988.570007</v>
      </c>
      <c r="E233" s="17">
        <f t="shared" si="3"/>
        <v>99.978507744652546</v>
      </c>
      <c r="F233" s="9"/>
    </row>
    <row r="234" spans="1:6" ht="31.2" x14ac:dyDescent="0.3">
      <c r="A234" s="18" t="s">
        <v>304</v>
      </c>
      <c r="B234" s="19" t="s">
        <v>1</v>
      </c>
      <c r="C234" s="12">
        <f>C235+C239+C241</f>
        <v>15002669600</v>
      </c>
      <c r="D234" s="12">
        <f>D235+D237+D239+D241+D242</f>
        <v>15354923200</v>
      </c>
      <c r="E234" s="17">
        <f t="shared" si="3"/>
        <v>102.34793946272069</v>
      </c>
    </row>
    <row r="235" spans="1:6" x14ac:dyDescent="0.3">
      <c r="A235" s="2" t="s">
        <v>501</v>
      </c>
      <c r="B235" s="14" t="s">
        <v>411</v>
      </c>
      <c r="C235" s="13">
        <f>C236</f>
        <v>13382003400</v>
      </c>
      <c r="D235" s="13">
        <f>D236</f>
        <v>13382003400</v>
      </c>
      <c r="E235" s="16">
        <f t="shared" si="3"/>
        <v>100</v>
      </c>
    </row>
    <row r="236" spans="1:6" ht="31.2" x14ac:dyDescent="0.3">
      <c r="A236" s="2" t="s">
        <v>305</v>
      </c>
      <c r="B236" s="3" t="s">
        <v>2</v>
      </c>
      <c r="C236" s="13">
        <v>13382003400</v>
      </c>
      <c r="D236" s="13">
        <v>13382003400</v>
      </c>
      <c r="E236" s="16">
        <f t="shared" si="3"/>
        <v>100</v>
      </c>
    </row>
    <row r="237" spans="1:6" ht="31.2" x14ac:dyDescent="0.3">
      <c r="A237" s="2" t="s">
        <v>948</v>
      </c>
      <c r="B237" s="3" t="s">
        <v>946</v>
      </c>
      <c r="C237" s="13">
        <v>0</v>
      </c>
      <c r="D237" s="13">
        <f>D238</f>
        <v>182100000</v>
      </c>
      <c r="E237" s="16"/>
    </row>
    <row r="238" spans="1:6" ht="34.799999999999997" customHeight="1" x14ac:dyDescent="0.3">
      <c r="A238" s="2" t="s">
        <v>949</v>
      </c>
      <c r="B238" s="3" t="s">
        <v>947</v>
      </c>
      <c r="C238" s="13">
        <v>0</v>
      </c>
      <c r="D238" s="13">
        <v>182100000</v>
      </c>
      <c r="E238" s="16"/>
    </row>
    <row r="239" spans="1:6" ht="46.8" x14ac:dyDescent="0.3">
      <c r="A239" s="2" t="s">
        <v>413</v>
      </c>
      <c r="B239" s="14" t="s">
        <v>412</v>
      </c>
      <c r="C239" s="13">
        <f>C240</f>
        <v>1039373000</v>
      </c>
      <c r="D239" s="13">
        <f>D240</f>
        <v>1039373000</v>
      </c>
      <c r="E239" s="16">
        <f t="shared" si="3"/>
        <v>100</v>
      </c>
    </row>
    <row r="240" spans="1:6" ht="62.4" x14ac:dyDescent="0.3">
      <c r="A240" s="2" t="s">
        <v>306</v>
      </c>
      <c r="B240" s="3" t="s">
        <v>3</v>
      </c>
      <c r="C240" s="13">
        <v>1039373000</v>
      </c>
      <c r="D240" s="13">
        <v>1039373000</v>
      </c>
      <c r="E240" s="16">
        <f t="shared" si="3"/>
        <v>100</v>
      </c>
    </row>
    <row r="241" spans="1:5" ht="46.8" x14ac:dyDescent="0.3">
      <c r="A241" s="2" t="s">
        <v>861</v>
      </c>
      <c r="B241" s="3" t="s">
        <v>862</v>
      </c>
      <c r="C241" s="13">
        <v>581293200</v>
      </c>
      <c r="D241" s="13">
        <v>581293200</v>
      </c>
      <c r="E241" s="16">
        <f t="shared" si="3"/>
        <v>100</v>
      </c>
    </row>
    <row r="242" spans="1:5" ht="62.4" x14ac:dyDescent="0.3">
      <c r="A242" s="2" t="s">
        <v>952</v>
      </c>
      <c r="B242" s="3" t="s">
        <v>950</v>
      </c>
      <c r="C242" s="13">
        <v>0</v>
      </c>
      <c r="D242" s="13">
        <f>D243</f>
        <v>170153600</v>
      </c>
      <c r="E242" s="16"/>
    </row>
    <row r="243" spans="1:5" ht="62.4" x14ac:dyDescent="0.3">
      <c r="A243" s="2" t="s">
        <v>953</v>
      </c>
      <c r="B243" s="3" t="s">
        <v>951</v>
      </c>
      <c r="C243" s="13">
        <v>0</v>
      </c>
      <c r="D243" s="13">
        <v>170153600</v>
      </c>
      <c r="E243" s="16"/>
    </row>
    <row r="244" spans="1:5" ht="31.2" x14ac:dyDescent="0.3">
      <c r="A244" s="18" t="s">
        <v>307</v>
      </c>
      <c r="B244" s="19" t="s">
        <v>158</v>
      </c>
      <c r="C244" s="12">
        <f>C245+C247+C249+C250+C251+C253+C255+C257+C259+C261+C263+C265+C267+C269+C271+C273+C275+C277+C279+C281+C283+C285+C287+C289+C290+C292+C293+C295+C297+C299+C301+C303+C304+C306+C308+C309+C310+C312+C314+C316+C318+C320+C322+C324+C326+C328+C330+C332+C333+C335+C336+C338+C339+C341+C343+C345</f>
        <v>10875466890.969999</v>
      </c>
      <c r="D244" s="12">
        <f>D245+D247+D249+D250+D251+D253+D255+D257+D259+D261+D263+D265+D267+D269+D271+D273+D275+D277+D279+D281+D283+D285+D287+D289+D290+D292+D293+D295+D297+D299+D301+D303+D304+D306+D308+D309+D310+D312+D314+D316+D318+D320+D322+D324+D326+D328+D330+D332+D333+D335+D336+D338+D339+D341+D343+D345</f>
        <v>10669043001.010002</v>
      </c>
      <c r="E244" s="17">
        <f t="shared" si="3"/>
        <v>98.101930776586769</v>
      </c>
    </row>
    <row r="245" spans="1:5" ht="50.4" customHeight="1" x14ac:dyDescent="0.3">
      <c r="A245" s="2" t="s">
        <v>751</v>
      </c>
      <c r="B245" s="3" t="s">
        <v>753</v>
      </c>
      <c r="C245" s="13">
        <f>C246</f>
        <v>19882100</v>
      </c>
      <c r="D245" s="13">
        <f>D246</f>
        <v>16583720.42</v>
      </c>
      <c r="E245" s="16">
        <f t="shared" si="3"/>
        <v>83.41030585300345</v>
      </c>
    </row>
    <row r="246" spans="1:5" ht="50.4" customHeight="1" x14ac:dyDescent="0.3">
      <c r="A246" s="2" t="s">
        <v>752</v>
      </c>
      <c r="B246" s="3" t="s">
        <v>754</v>
      </c>
      <c r="C246" s="13">
        <v>19882100</v>
      </c>
      <c r="D246" s="13">
        <v>16583720.42</v>
      </c>
      <c r="E246" s="16">
        <f t="shared" si="3"/>
        <v>83.41030585300345</v>
      </c>
    </row>
    <row r="247" spans="1:5" ht="62.4" x14ac:dyDescent="0.3">
      <c r="A247" s="2" t="s">
        <v>414</v>
      </c>
      <c r="B247" s="3" t="s">
        <v>415</v>
      </c>
      <c r="C247" s="13">
        <f>C248</f>
        <v>6741400</v>
      </c>
      <c r="D247" s="13">
        <f>D248</f>
        <v>6741400</v>
      </c>
      <c r="E247" s="16">
        <f t="shared" si="3"/>
        <v>100</v>
      </c>
    </row>
    <row r="248" spans="1:5" ht="62.4" x14ac:dyDescent="0.3">
      <c r="A248" s="2" t="s">
        <v>308</v>
      </c>
      <c r="B248" s="3" t="s">
        <v>164</v>
      </c>
      <c r="C248" s="13">
        <v>6741400</v>
      </c>
      <c r="D248" s="13">
        <v>6741400</v>
      </c>
      <c r="E248" s="16">
        <f t="shared" si="3"/>
        <v>100</v>
      </c>
    </row>
    <row r="249" spans="1:5" ht="62.4" x14ac:dyDescent="0.3">
      <c r="A249" s="2" t="s">
        <v>309</v>
      </c>
      <c r="B249" s="3" t="s">
        <v>4</v>
      </c>
      <c r="C249" s="13">
        <v>79566800</v>
      </c>
      <c r="D249" s="13">
        <v>79566800</v>
      </c>
      <c r="E249" s="16">
        <f t="shared" si="3"/>
        <v>100</v>
      </c>
    </row>
    <row r="250" spans="1:5" ht="62.4" x14ac:dyDescent="0.3">
      <c r="A250" s="2" t="s">
        <v>310</v>
      </c>
      <c r="B250" s="3" t="s">
        <v>165</v>
      </c>
      <c r="C250" s="13">
        <v>639602600</v>
      </c>
      <c r="D250" s="13">
        <v>639602600</v>
      </c>
      <c r="E250" s="16">
        <f t="shared" si="3"/>
        <v>100</v>
      </c>
    </row>
    <row r="251" spans="1:5" ht="78" x14ac:dyDescent="0.3">
      <c r="A251" s="2" t="s">
        <v>416</v>
      </c>
      <c r="B251" s="3" t="s">
        <v>417</v>
      </c>
      <c r="C251" s="13">
        <f>C252</f>
        <v>2024000</v>
      </c>
      <c r="D251" s="13">
        <f>D252</f>
        <v>2024000</v>
      </c>
      <c r="E251" s="16">
        <f t="shared" si="3"/>
        <v>100</v>
      </c>
    </row>
    <row r="252" spans="1:5" ht="93.6" x14ac:dyDescent="0.3">
      <c r="A252" s="2" t="s">
        <v>311</v>
      </c>
      <c r="B252" s="3" t="s">
        <v>5</v>
      </c>
      <c r="C252" s="13">
        <v>2024000</v>
      </c>
      <c r="D252" s="13">
        <v>2024000</v>
      </c>
      <c r="E252" s="16">
        <f t="shared" si="3"/>
        <v>100</v>
      </c>
    </row>
    <row r="253" spans="1:5" ht="46.8" x14ac:dyDescent="0.3">
      <c r="A253" s="2" t="s">
        <v>418</v>
      </c>
      <c r="B253" s="3" t="s">
        <v>419</v>
      </c>
      <c r="C253" s="13">
        <f>C254</f>
        <v>29776200</v>
      </c>
      <c r="D253" s="13">
        <f>D254</f>
        <v>29776200</v>
      </c>
      <c r="E253" s="16">
        <f t="shared" si="3"/>
        <v>100</v>
      </c>
    </row>
    <row r="254" spans="1:5" ht="62.4" x14ac:dyDescent="0.3">
      <c r="A254" s="2" t="s">
        <v>312</v>
      </c>
      <c r="B254" s="3" t="s">
        <v>6</v>
      </c>
      <c r="C254" s="13">
        <v>29776200</v>
      </c>
      <c r="D254" s="13">
        <v>29776200</v>
      </c>
      <c r="E254" s="16">
        <f t="shared" si="3"/>
        <v>100</v>
      </c>
    </row>
    <row r="255" spans="1:5" ht="62.4" x14ac:dyDescent="0.3">
      <c r="A255" s="2" t="s">
        <v>420</v>
      </c>
      <c r="B255" s="3" t="s">
        <v>421</v>
      </c>
      <c r="C255" s="13">
        <f>C256</f>
        <v>129064500</v>
      </c>
      <c r="D255" s="13">
        <f>D256</f>
        <v>129064500</v>
      </c>
      <c r="E255" s="16">
        <f t="shared" si="3"/>
        <v>100</v>
      </c>
    </row>
    <row r="256" spans="1:5" ht="78" x14ac:dyDescent="0.3">
      <c r="A256" s="2" t="s">
        <v>313</v>
      </c>
      <c r="B256" s="3" t="s">
        <v>7</v>
      </c>
      <c r="C256" s="13">
        <v>129064500</v>
      </c>
      <c r="D256" s="13">
        <v>129064500</v>
      </c>
      <c r="E256" s="16">
        <f t="shared" si="3"/>
        <v>100</v>
      </c>
    </row>
    <row r="257" spans="1:5" ht="112.8" customHeight="1" x14ac:dyDescent="0.3">
      <c r="A257" s="2" t="s">
        <v>422</v>
      </c>
      <c r="B257" s="3" t="s">
        <v>755</v>
      </c>
      <c r="C257" s="13">
        <f>C258</f>
        <v>52210000</v>
      </c>
      <c r="D257" s="13">
        <f>D258</f>
        <v>34270000</v>
      </c>
      <c r="E257" s="16">
        <f t="shared" si="3"/>
        <v>65.63876651982379</v>
      </c>
    </row>
    <row r="258" spans="1:5" s="10" customFormat="1" ht="129.6" customHeight="1" x14ac:dyDescent="0.3">
      <c r="A258" s="2" t="s">
        <v>314</v>
      </c>
      <c r="B258" s="3" t="s">
        <v>756</v>
      </c>
      <c r="C258" s="13">
        <v>52210000</v>
      </c>
      <c r="D258" s="13">
        <v>34270000</v>
      </c>
      <c r="E258" s="16">
        <f t="shared" si="3"/>
        <v>65.63876651982379</v>
      </c>
    </row>
    <row r="259" spans="1:5" s="10" customFormat="1" ht="82.2" customHeight="1" x14ac:dyDescent="0.3">
      <c r="A259" s="2" t="s">
        <v>622</v>
      </c>
      <c r="B259" s="3" t="s">
        <v>620</v>
      </c>
      <c r="C259" s="13">
        <f>C260</f>
        <v>119577018.45999999</v>
      </c>
      <c r="D259" s="13">
        <f>D260</f>
        <v>119577018.45999999</v>
      </c>
      <c r="E259" s="16">
        <f t="shared" si="3"/>
        <v>100</v>
      </c>
    </row>
    <row r="260" spans="1:5" s="10" customFormat="1" ht="93.6" x14ac:dyDescent="0.3">
      <c r="A260" s="2" t="s">
        <v>623</v>
      </c>
      <c r="B260" s="3" t="s">
        <v>621</v>
      </c>
      <c r="C260" s="13">
        <v>119577018.45999999</v>
      </c>
      <c r="D260" s="13">
        <v>119577018.45999999</v>
      </c>
      <c r="E260" s="16">
        <f t="shared" si="3"/>
        <v>100</v>
      </c>
    </row>
    <row r="261" spans="1:5" s="10" customFormat="1" ht="50.4" customHeight="1" x14ac:dyDescent="0.3">
      <c r="A261" s="2" t="s">
        <v>759</v>
      </c>
      <c r="B261" s="3" t="s">
        <v>757</v>
      </c>
      <c r="C261" s="13">
        <f>C262</f>
        <v>20286900</v>
      </c>
      <c r="D261" s="13">
        <f>D262</f>
        <v>20286900</v>
      </c>
      <c r="E261" s="16">
        <f t="shared" si="3"/>
        <v>100</v>
      </c>
    </row>
    <row r="262" spans="1:5" s="10" customFormat="1" ht="51" customHeight="1" x14ac:dyDescent="0.3">
      <c r="A262" s="2" t="s">
        <v>760</v>
      </c>
      <c r="B262" s="3" t="s">
        <v>758</v>
      </c>
      <c r="C262" s="13">
        <v>20286900</v>
      </c>
      <c r="D262" s="13">
        <v>20286900</v>
      </c>
      <c r="E262" s="16">
        <f t="shared" si="3"/>
        <v>100</v>
      </c>
    </row>
    <row r="263" spans="1:5" s="10" customFormat="1" ht="62.4" x14ac:dyDescent="0.3">
      <c r="A263" s="2" t="s">
        <v>423</v>
      </c>
      <c r="B263" s="3" t="s">
        <v>624</v>
      </c>
      <c r="C263" s="13">
        <f>C264</f>
        <v>14564500</v>
      </c>
      <c r="D263" s="13">
        <f>D264</f>
        <v>14564500</v>
      </c>
      <c r="E263" s="16">
        <f t="shared" si="3"/>
        <v>100</v>
      </c>
    </row>
    <row r="264" spans="1:5" s="10" customFormat="1" ht="78" x14ac:dyDescent="0.3">
      <c r="A264" s="2" t="s">
        <v>315</v>
      </c>
      <c r="B264" s="3" t="s">
        <v>625</v>
      </c>
      <c r="C264" s="13">
        <v>14564500</v>
      </c>
      <c r="D264" s="13">
        <v>14564500</v>
      </c>
      <c r="E264" s="16">
        <f t="shared" si="3"/>
        <v>100</v>
      </c>
    </row>
    <row r="265" spans="1:5" s="10" customFormat="1" ht="35.4" customHeight="1" x14ac:dyDescent="0.3">
      <c r="A265" s="2" t="s">
        <v>762</v>
      </c>
      <c r="B265" s="3" t="s">
        <v>761</v>
      </c>
      <c r="C265" s="13">
        <f>C266</f>
        <v>200922500</v>
      </c>
      <c r="D265" s="13">
        <f>D266</f>
        <v>200922500</v>
      </c>
      <c r="E265" s="16">
        <f t="shared" si="3"/>
        <v>100</v>
      </c>
    </row>
    <row r="266" spans="1:5" s="10" customFormat="1" ht="32.4" customHeight="1" x14ac:dyDescent="0.3">
      <c r="A266" s="2" t="s">
        <v>763</v>
      </c>
      <c r="B266" s="20" t="s">
        <v>933</v>
      </c>
      <c r="C266" s="13">
        <v>200922500</v>
      </c>
      <c r="D266" s="13">
        <v>200922500</v>
      </c>
      <c r="E266" s="16">
        <f t="shared" si="3"/>
        <v>100</v>
      </c>
    </row>
    <row r="267" spans="1:5" s="10" customFormat="1" ht="31.2" x14ac:dyDescent="0.3">
      <c r="A267" s="2" t="s">
        <v>424</v>
      </c>
      <c r="B267" s="3" t="s">
        <v>425</v>
      </c>
      <c r="C267" s="13">
        <f>C268</f>
        <v>45309100</v>
      </c>
      <c r="D267" s="13">
        <f>D268</f>
        <v>45199624.68</v>
      </c>
      <c r="E267" s="16">
        <f t="shared" si="3"/>
        <v>99.758381164048728</v>
      </c>
    </row>
    <row r="268" spans="1:5" s="10" customFormat="1" ht="31.2" x14ac:dyDescent="0.3">
      <c r="A268" s="2" t="s">
        <v>316</v>
      </c>
      <c r="B268" s="3" t="s">
        <v>177</v>
      </c>
      <c r="C268" s="13">
        <v>45309100</v>
      </c>
      <c r="D268" s="13">
        <v>45199624.68</v>
      </c>
      <c r="E268" s="16">
        <f t="shared" si="3"/>
        <v>99.758381164048728</v>
      </c>
    </row>
    <row r="269" spans="1:5" s="10" customFormat="1" ht="46.8" x14ac:dyDescent="0.3">
      <c r="A269" s="2" t="s">
        <v>426</v>
      </c>
      <c r="B269" s="3" t="s">
        <v>427</v>
      </c>
      <c r="C269" s="13">
        <f>C270</f>
        <v>13530600</v>
      </c>
      <c r="D269" s="13">
        <f>D270</f>
        <v>13530600</v>
      </c>
      <c r="E269" s="16">
        <f t="shared" si="3"/>
        <v>100</v>
      </c>
    </row>
    <row r="270" spans="1:5" s="10" customFormat="1" ht="46.8" x14ac:dyDescent="0.3">
      <c r="A270" s="2" t="s">
        <v>317</v>
      </c>
      <c r="B270" s="3" t="s">
        <v>9</v>
      </c>
      <c r="C270" s="13">
        <v>13530600</v>
      </c>
      <c r="D270" s="13">
        <v>13530600</v>
      </c>
      <c r="E270" s="16">
        <f t="shared" si="3"/>
        <v>100</v>
      </c>
    </row>
    <row r="271" spans="1:5" s="10" customFormat="1" ht="51" customHeight="1" x14ac:dyDescent="0.3">
      <c r="A271" s="2" t="s">
        <v>626</v>
      </c>
      <c r="B271" s="3" t="s">
        <v>764</v>
      </c>
      <c r="C271" s="13">
        <f>C272</f>
        <v>105296187.95</v>
      </c>
      <c r="D271" s="13">
        <f>D272</f>
        <v>105296187.95</v>
      </c>
      <c r="E271" s="16">
        <f t="shared" si="3"/>
        <v>100</v>
      </c>
    </row>
    <row r="272" spans="1:5" s="10" customFormat="1" ht="66.599999999999994" customHeight="1" x14ac:dyDescent="0.3">
      <c r="A272" s="2" t="s">
        <v>627</v>
      </c>
      <c r="B272" s="3" t="s">
        <v>765</v>
      </c>
      <c r="C272" s="13">
        <v>105296187.95</v>
      </c>
      <c r="D272" s="13">
        <v>105296187.95</v>
      </c>
      <c r="E272" s="16">
        <f t="shared" si="3"/>
        <v>100</v>
      </c>
    </row>
    <row r="273" spans="1:5" s="10" customFormat="1" ht="31.2" x14ac:dyDescent="0.3">
      <c r="A273" s="2" t="s">
        <v>628</v>
      </c>
      <c r="B273" s="3" t="s">
        <v>630</v>
      </c>
      <c r="C273" s="13">
        <f>C274</f>
        <v>11581700</v>
      </c>
      <c r="D273" s="13">
        <f>D274</f>
        <v>11581700</v>
      </c>
      <c r="E273" s="16">
        <f t="shared" si="3"/>
        <v>100</v>
      </c>
    </row>
    <row r="274" spans="1:5" s="10" customFormat="1" ht="31.2" x14ac:dyDescent="0.3">
      <c r="A274" s="2" t="s">
        <v>629</v>
      </c>
      <c r="B274" s="3" t="s">
        <v>631</v>
      </c>
      <c r="C274" s="13">
        <v>11581700</v>
      </c>
      <c r="D274" s="13">
        <v>11581700</v>
      </c>
      <c r="E274" s="16">
        <f t="shared" si="3"/>
        <v>100</v>
      </c>
    </row>
    <row r="275" spans="1:5" s="10" customFormat="1" ht="31.2" x14ac:dyDescent="0.3">
      <c r="A275" s="2" t="s">
        <v>318</v>
      </c>
      <c r="B275" s="3" t="s">
        <v>428</v>
      </c>
      <c r="C275" s="13">
        <f>C276</f>
        <v>26900307.300000001</v>
      </c>
      <c r="D275" s="13">
        <f>D276</f>
        <v>26900307.300000001</v>
      </c>
      <c r="E275" s="16">
        <f t="shared" si="3"/>
        <v>100</v>
      </c>
    </row>
    <row r="276" spans="1:5" s="10" customFormat="1" ht="46.8" x14ac:dyDescent="0.3">
      <c r="A276" s="2" t="s">
        <v>318</v>
      </c>
      <c r="B276" s="3" t="s">
        <v>10</v>
      </c>
      <c r="C276" s="13">
        <v>26900307.300000001</v>
      </c>
      <c r="D276" s="13">
        <v>26900307.300000001</v>
      </c>
      <c r="E276" s="16">
        <f t="shared" si="3"/>
        <v>100</v>
      </c>
    </row>
    <row r="277" spans="1:5" s="10" customFormat="1" ht="46.8" x14ac:dyDescent="0.3">
      <c r="A277" s="2" t="s">
        <v>429</v>
      </c>
      <c r="B277" s="3" t="s">
        <v>430</v>
      </c>
      <c r="C277" s="13">
        <f>C278</f>
        <v>28169689.16</v>
      </c>
      <c r="D277" s="13">
        <f>D278</f>
        <v>28169689.16</v>
      </c>
      <c r="E277" s="16">
        <f t="shared" si="3"/>
        <v>100</v>
      </c>
    </row>
    <row r="278" spans="1:5" s="10" customFormat="1" ht="62.4" x14ac:dyDescent="0.3">
      <c r="A278" s="2" t="s">
        <v>319</v>
      </c>
      <c r="B278" s="3" t="s">
        <v>11</v>
      </c>
      <c r="C278" s="13">
        <v>28169689.16</v>
      </c>
      <c r="D278" s="13">
        <v>28169689.16</v>
      </c>
      <c r="E278" s="16">
        <f t="shared" si="3"/>
        <v>100</v>
      </c>
    </row>
    <row r="279" spans="1:5" s="10" customFormat="1" ht="64.8" customHeight="1" x14ac:dyDescent="0.3">
      <c r="A279" s="2" t="s">
        <v>431</v>
      </c>
      <c r="B279" s="3" t="s">
        <v>432</v>
      </c>
      <c r="C279" s="13">
        <f>C280</f>
        <v>93953072.989999995</v>
      </c>
      <c r="D279" s="13">
        <f>D280</f>
        <v>93953072.989999995</v>
      </c>
      <c r="E279" s="16">
        <f t="shared" si="3"/>
        <v>100</v>
      </c>
    </row>
    <row r="280" spans="1:5" s="10" customFormat="1" ht="78" x14ac:dyDescent="0.3">
      <c r="A280" s="2" t="s">
        <v>320</v>
      </c>
      <c r="B280" s="3" t="s">
        <v>12</v>
      </c>
      <c r="C280" s="13">
        <v>93953072.989999995</v>
      </c>
      <c r="D280" s="13">
        <v>93953072.989999995</v>
      </c>
      <c r="E280" s="16">
        <f t="shared" si="3"/>
        <v>100</v>
      </c>
    </row>
    <row r="281" spans="1:5" s="10" customFormat="1" ht="31.2" x14ac:dyDescent="0.3">
      <c r="A281" s="2" t="s">
        <v>433</v>
      </c>
      <c r="B281" s="3" t="s">
        <v>434</v>
      </c>
      <c r="C281" s="13">
        <f>C282</f>
        <v>337170816.95999998</v>
      </c>
      <c r="D281" s="13">
        <f>D282</f>
        <v>329363377.48000002</v>
      </c>
      <c r="E281" s="16">
        <f t="shared" si="3"/>
        <v>97.6844260869332</v>
      </c>
    </row>
    <row r="282" spans="1:5" s="10" customFormat="1" ht="46.8" x14ac:dyDescent="0.3">
      <c r="A282" s="2" t="s">
        <v>321</v>
      </c>
      <c r="B282" s="3" t="s">
        <v>13</v>
      </c>
      <c r="C282" s="13">
        <v>337170816.95999998</v>
      </c>
      <c r="D282" s="13">
        <v>329363377.48000002</v>
      </c>
      <c r="E282" s="16">
        <f t="shared" si="3"/>
        <v>97.6844260869332</v>
      </c>
    </row>
    <row r="283" spans="1:5" s="10" customFormat="1" ht="124.8" x14ac:dyDescent="0.3">
      <c r="A283" s="2" t="s">
        <v>632</v>
      </c>
      <c r="B283" s="3" t="s">
        <v>634</v>
      </c>
      <c r="C283" s="13">
        <f>C284</f>
        <v>610800</v>
      </c>
      <c r="D283" s="13">
        <f>D284</f>
        <v>610800</v>
      </c>
      <c r="E283" s="16">
        <f t="shared" si="3"/>
        <v>100</v>
      </c>
    </row>
    <row r="284" spans="1:5" s="10" customFormat="1" ht="140.4" x14ac:dyDescent="0.3">
      <c r="A284" s="2" t="s">
        <v>633</v>
      </c>
      <c r="B284" s="3" t="s">
        <v>635</v>
      </c>
      <c r="C284" s="13">
        <v>610800</v>
      </c>
      <c r="D284" s="13">
        <v>610800</v>
      </c>
      <c r="E284" s="16">
        <f t="shared" si="3"/>
        <v>100</v>
      </c>
    </row>
    <row r="285" spans="1:5" s="10" customFormat="1" ht="62.4" x14ac:dyDescent="0.3">
      <c r="A285" s="2" t="s">
        <v>636</v>
      </c>
      <c r="B285" s="3" t="s">
        <v>638</v>
      </c>
      <c r="C285" s="13">
        <f>C286</f>
        <v>9004200</v>
      </c>
      <c r="D285" s="13">
        <f>D286</f>
        <v>0</v>
      </c>
      <c r="E285" s="16">
        <f t="shared" si="3"/>
        <v>0</v>
      </c>
    </row>
    <row r="286" spans="1:5" s="10" customFormat="1" ht="78" x14ac:dyDescent="0.3">
      <c r="A286" s="2" t="s">
        <v>637</v>
      </c>
      <c r="B286" s="3" t="s">
        <v>639</v>
      </c>
      <c r="C286" s="13">
        <v>9004200</v>
      </c>
      <c r="D286" s="13">
        <v>0</v>
      </c>
      <c r="E286" s="16">
        <f t="shared" si="3"/>
        <v>0</v>
      </c>
    </row>
    <row r="287" spans="1:5" s="10" customFormat="1" ht="78" x14ac:dyDescent="0.3">
      <c r="A287" s="2" t="s">
        <v>640</v>
      </c>
      <c r="B287" s="3" t="s">
        <v>642</v>
      </c>
      <c r="C287" s="13">
        <f>C288</f>
        <v>6440000</v>
      </c>
      <c r="D287" s="13">
        <f>D288</f>
        <v>6440000</v>
      </c>
      <c r="E287" s="16">
        <f t="shared" si="3"/>
        <v>100</v>
      </c>
    </row>
    <row r="288" spans="1:5" s="10" customFormat="1" ht="78" x14ac:dyDescent="0.3">
      <c r="A288" s="2" t="s">
        <v>641</v>
      </c>
      <c r="B288" s="3" t="s">
        <v>643</v>
      </c>
      <c r="C288" s="13">
        <v>6440000</v>
      </c>
      <c r="D288" s="13">
        <v>6440000</v>
      </c>
      <c r="E288" s="16">
        <f t="shared" si="3"/>
        <v>100</v>
      </c>
    </row>
    <row r="289" spans="1:5" s="10" customFormat="1" ht="52.8" customHeight="1" x14ac:dyDescent="0.3">
      <c r="A289" s="2" t="s">
        <v>766</v>
      </c>
      <c r="B289" s="3" t="s">
        <v>767</v>
      </c>
      <c r="C289" s="13">
        <v>82039440</v>
      </c>
      <c r="D289" s="13">
        <v>82039440</v>
      </c>
      <c r="E289" s="16">
        <f t="shared" si="3"/>
        <v>100</v>
      </c>
    </row>
    <row r="290" spans="1:5" s="10" customFormat="1" ht="31.2" x14ac:dyDescent="0.3">
      <c r="A290" s="2" t="s">
        <v>954</v>
      </c>
      <c r="B290" s="3" t="s">
        <v>956</v>
      </c>
      <c r="C290" s="13">
        <f>C291</f>
        <v>42458000</v>
      </c>
      <c r="D290" s="13">
        <f>D291</f>
        <v>42457991.259999998</v>
      </c>
      <c r="E290" s="16">
        <f t="shared" si="3"/>
        <v>99.999979414951241</v>
      </c>
    </row>
    <row r="291" spans="1:5" s="10" customFormat="1" ht="46.8" x14ac:dyDescent="0.3">
      <c r="A291" s="2" t="s">
        <v>955</v>
      </c>
      <c r="B291" s="3" t="s">
        <v>957</v>
      </c>
      <c r="C291" s="13">
        <v>42458000</v>
      </c>
      <c r="D291" s="13">
        <v>42457991.259999998</v>
      </c>
      <c r="E291" s="16">
        <f t="shared" si="3"/>
        <v>99.999979414951241</v>
      </c>
    </row>
    <row r="292" spans="1:5" s="10" customFormat="1" ht="78" x14ac:dyDescent="0.3">
      <c r="A292" s="2" t="s">
        <v>644</v>
      </c>
      <c r="B292" s="3" t="s">
        <v>645</v>
      </c>
      <c r="C292" s="13">
        <v>9468400</v>
      </c>
      <c r="D292" s="13">
        <v>9468400</v>
      </c>
      <c r="E292" s="16">
        <f t="shared" si="3"/>
        <v>100</v>
      </c>
    </row>
    <row r="293" spans="1:5" s="10" customFormat="1" ht="34.200000000000003" customHeight="1" x14ac:dyDescent="0.3">
      <c r="A293" s="2" t="s">
        <v>768</v>
      </c>
      <c r="B293" s="3" t="s">
        <v>770</v>
      </c>
      <c r="C293" s="13">
        <f>C294</f>
        <v>19800000</v>
      </c>
      <c r="D293" s="13">
        <f>D294</f>
        <v>19650128.510000002</v>
      </c>
      <c r="E293" s="16">
        <f t="shared" si="3"/>
        <v>99.243073282828291</v>
      </c>
    </row>
    <row r="294" spans="1:5" s="10" customFormat="1" ht="36" customHeight="1" x14ac:dyDescent="0.3">
      <c r="A294" s="2" t="s">
        <v>769</v>
      </c>
      <c r="B294" s="3" t="s">
        <v>771</v>
      </c>
      <c r="C294" s="13">
        <v>19800000</v>
      </c>
      <c r="D294" s="13">
        <v>19650128.510000002</v>
      </c>
      <c r="E294" s="16">
        <f t="shared" si="3"/>
        <v>99.243073282828291</v>
      </c>
    </row>
    <row r="295" spans="1:5" s="10" customFormat="1" ht="62.4" x14ac:dyDescent="0.3">
      <c r="A295" s="2" t="s">
        <v>648</v>
      </c>
      <c r="B295" s="3" t="s">
        <v>646</v>
      </c>
      <c r="C295" s="13">
        <f>C296</f>
        <v>2992700</v>
      </c>
      <c r="D295" s="13">
        <f>D296</f>
        <v>2992426.72</v>
      </c>
      <c r="E295" s="16">
        <f t="shared" si="3"/>
        <v>99.990868446553279</v>
      </c>
    </row>
    <row r="296" spans="1:5" s="10" customFormat="1" ht="78" x14ac:dyDescent="0.3">
      <c r="A296" s="2" t="s">
        <v>649</v>
      </c>
      <c r="B296" s="3" t="s">
        <v>647</v>
      </c>
      <c r="C296" s="13">
        <v>2992700</v>
      </c>
      <c r="D296" s="13">
        <v>2992426.72</v>
      </c>
      <c r="E296" s="16">
        <f t="shared" si="3"/>
        <v>99.990868446553279</v>
      </c>
    </row>
    <row r="297" spans="1:5" s="10" customFormat="1" ht="31.2" x14ac:dyDescent="0.3">
      <c r="A297" s="2" t="s">
        <v>651</v>
      </c>
      <c r="B297" s="3" t="s">
        <v>650</v>
      </c>
      <c r="C297" s="13">
        <f>C298</f>
        <v>2985371500</v>
      </c>
      <c r="D297" s="13">
        <f>D298</f>
        <v>3022184200</v>
      </c>
      <c r="E297" s="16">
        <f t="shared" si="3"/>
        <v>101.2331028148423</v>
      </c>
    </row>
    <row r="298" spans="1:5" s="10" customFormat="1" ht="46.8" x14ac:dyDescent="0.3">
      <c r="A298" s="2" t="s">
        <v>652</v>
      </c>
      <c r="B298" s="3" t="s">
        <v>772</v>
      </c>
      <c r="C298" s="13">
        <v>2985371500</v>
      </c>
      <c r="D298" s="13">
        <v>3022184200</v>
      </c>
      <c r="E298" s="16">
        <f t="shared" si="3"/>
        <v>101.2331028148423</v>
      </c>
    </row>
    <row r="299" spans="1:5" s="10" customFormat="1" ht="62.4" x14ac:dyDescent="0.3">
      <c r="A299" s="2" t="s">
        <v>714</v>
      </c>
      <c r="B299" s="3" t="s">
        <v>712</v>
      </c>
      <c r="C299" s="13">
        <f>C300</f>
        <v>414559900.74000001</v>
      </c>
      <c r="D299" s="13">
        <f>D300</f>
        <v>390596897.25</v>
      </c>
      <c r="E299" s="16">
        <f t="shared" si="3"/>
        <v>94.219652347652186</v>
      </c>
    </row>
    <row r="300" spans="1:5" s="10" customFormat="1" ht="62.4" x14ac:dyDescent="0.3">
      <c r="A300" s="2" t="s">
        <v>715</v>
      </c>
      <c r="B300" s="3" t="s">
        <v>713</v>
      </c>
      <c r="C300" s="13">
        <v>414559900.74000001</v>
      </c>
      <c r="D300" s="13">
        <v>390596897.25</v>
      </c>
      <c r="E300" s="16">
        <f t="shared" si="3"/>
        <v>94.219652347652186</v>
      </c>
    </row>
    <row r="301" spans="1:5" s="10" customFormat="1" ht="66" customHeight="1" x14ac:dyDescent="0.3">
      <c r="A301" s="2" t="s">
        <v>775</v>
      </c>
      <c r="B301" s="3" t="s">
        <v>773</v>
      </c>
      <c r="C301" s="13">
        <f>C302</f>
        <v>817163500</v>
      </c>
      <c r="D301" s="13">
        <f>D302</f>
        <v>768970974.25999999</v>
      </c>
      <c r="E301" s="16">
        <f t="shared" si="3"/>
        <v>94.102462268566811</v>
      </c>
    </row>
    <row r="302" spans="1:5" s="10" customFormat="1" ht="82.2" customHeight="1" x14ac:dyDescent="0.3">
      <c r="A302" s="2" t="s">
        <v>776</v>
      </c>
      <c r="B302" s="3" t="s">
        <v>774</v>
      </c>
      <c r="C302" s="13">
        <v>817163500</v>
      </c>
      <c r="D302" s="13">
        <v>768970974.25999999</v>
      </c>
      <c r="E302" s="16">
        <f t="shared" si="3"/>
        <v>94.102462268566811</v>
      </c>
    </row>
    <row r="303" spans="1:5" s="10" customFormat="1" ht="78" x14ac:dyDescent="0.3">
      <c r="A303" s="2" t="s">
        <v>322</v>
      </c>
      <c r="B303" s="3" t="s">
        <v>14</v>
      </c>
      <c r="C303" s="13">
        <v>20920400</v>
      </c>
      <c r="D303" s="13">
        <v>20912956.579999998</v>
      </c>
      <c r="E303" s="16">
        <f t="shared" si="3"/>
        <v>99.964420278770945</v>
      </c>
    </row>
    <row r="304" spans="1:5" s="10" customFormat="1" ht="49.8" customHeight="1" x14ac:dyDescent="0.3">
      <c r="A304" s="2" t="s">
        <v>779</v>
      </c>
      <c r="B304" s="3" t="s">
        <v>777</v>
      </c>
      <c r="C304" s="13">
        <f>C305</f>
        <v>197800000</v>
      </c>
      <c r="D304" s="13">
        <f>D305</f>
        <v>197800000</v>
      </c>
      <c r="E304" s="16">
        <f t="shared" si="3"/>
        <v>100</v>
      </c>
    </row>
    <row r="305" spans="1:5" s="10" customFormat="1" ht="67.2" customHeight="1" x14ac:dyDescent="0.3">
      <c r="A305" s="2" t="s">
        <v>780</v>
      </c>
      <c r="B305" s="3" t="s">
        <v>778</v>
      </c>
      <c r="C305" s="13">
        <v>197800000</v>
      </c>
      <c r="D305" s="13">
        <v>197800000</v>
      </c>
      <c r="E305" s="16">
        <f t="shared" si="3"/>
        <v>100</v>
      </c>
    </row>
    <row r="306" spans="1:5" s="10" customFormat="1" ht="78" x14ac:dyDescent="0.3">
      <c r="A306" s="2" t="s">
        <v>653</v>
      </c>
      <c r="B306" s="3" t="s">
        <v>655</v>
      </c>
      <c r="C306" s="13">
        <f>C307</f>
        <v>7484800</v>
      </c>
      <c r="D306" s="13">
        <f>D307</f>
        <v>7285797.1299999999</v>
      </c>
      <c r="E306" s="16">
        <f t="shared" si="3"/>
        <v>97.341239979692176</v>
      </c>
    </row>
    <row r="307" spans="1:5" s="10" customFormat="1" ht="78" x14ac:dyDescent="0.3">
      <c r="A307" s="2" t="s">
        <v>654</v>
      </c>
      <c r="B307" s="3" t="s">
        <v>656</v>
      </c>
      <c r="C307" s="13">
        <v>7484800</v>
      </c>
      <c r="D307" s="13">
        <v>7285797.1299999999</v>
      </c>
      <c r="E307" s="16">
        <f t="shared" si="3"/>
        <v>97.341239979692176</v>
      </c>
    </row>
    <row r="308" spans="1:5" s="10" customFormat="1" ht="93.6" x14ac:dyDescent="0.3">
      <c r="A308" s="2" t="s">
        <v>958</v>
      </c>
      <c r="B308" s="3" t="s">
        <v>959</v>
      </c>
      <c r="C308" s="13">
        <v>90401000</v>
      </c>
      <c r="D308" s="13">
        <v>90401000</v>
      </c>
      <c r="E308" s="16">
        <f t="shared" si="3"/>
        <v>100</v>
      </c>
    </row>
    <row r="309" spans="1:5" s="10" customFormat="1" ht="62.4" x14ac:dyDescent="0.3">
      <c r="A309" s="2" t="s">
        <v>323</v>
      </c>
      <c r="B309" s="3" t="s">
        <v>15</v>
      </c>
      <c r="C309" s="13">
        <v>1685900</v>
      </c>
      <c r="D309" s="13">
        <v>1685900</v>
      </c>
      <c r="E309" s="16">
        <f t="shared" si="3"/>
        <v>100</v>
      </c>
    </row>
    <row r="310" spans="1:5" s="10" customFormat="1" ht="46.8" x14ac:dyDescent="0.3">
      <c r="A310" s="2" t="s">
        <v>435</v>
      </c>
      <c r="B310" s="3" t="s">
        <v>436</v>
      </c>
      <c r="C310" s="13">
        <f>C311</f>
        <v>24122900</v>
      </c>
      <c r="D310" s="13">
        <f>D311</f>
        <v>24122900</v>
      </c>
      <c r="E310" s="16">
        <f t="shared" si="3"/>
        <v>100</v>
      </c>
    </row>
    <row r="311" spans="1:5" ht="62.4" x14ac:dyDescent="0.3">
      <c r="A311" s="2" t="s">
        <v>324</v>
      </c>
      <c r="B311" s="3" t="s">
        <v>16</v>
      </c>
      <c r="C311" s="13">
        <v>24122900</v>
      </c>
      <c r="D311" s="13">
        <v>24122900</v>
      </c>
      <c r="E311" s="16">
        <f t="shared" si="3"/>
        <v>100</v>
      </c>
    </row>
    <row r="312" spans="1:5" ht="31.2" x14ac:dyDescent="0.3">
      <c r="A312" s="2" t="s">
        <v>657</v>
      </c>
      <c r="B312" s="3" t="s">
        <v>659</v>
      </c>
      <c r="C312" s="13">
        <f>C313</f>
        <v>36742400</v>
      </c>
      <c r="D312" s="13">
        <f>D313</f>
        <v>36742400</v>
      </c>
      <c r="E312" s="16">
        <f t="shared" si="3"/>
        <v>100</v>
      </c>
    </row>
    <row r="313" spans="1:5" ht="46.8" x14ac:dyDescent="0.3">
      <c r="A313" s="2" t="s">
        <v>658</v>
      </c>
      <c r="B313" s="3" t="s">
        <v>660</v>
      </c>
      <c r="C313" s="13">
        <v>36742400</v>
      </c>
      <c r="D313" s="13">
        <v>36742400</v>
      </c>
      <c r="E313" s="16">
        <f t="shared" si="3"/>
        <v>100</v>
      </c>
    </row>
    <row r="314" spans="1:5" ht="66" customHeight="1" x14ac:dyDescent="0.3">
      <c r="A314" s="2" t="s">
        <v>783</v>
      </c>
      <c r="B314" s="3" t="s">
        <v>781</v>
      </c>
      <c r="C314" s="13">
        <f>C315</f>
        <v>10908419.699999999</v>
      </c>
      <c r="D314" s="13">
        <f>D315</f>
        <v>10908419.699999999</v>
      </c>
      <c r="E314" s="16">
        <f t="shared" si="3"/>
        <v>100</v>
      </c>
    </row>
    <row r="315" spans="1:5" ht="82.8" customHeight="1" x14ac:dyDescent="0.3">
      <c r="A315" s="2" t="s">
        <v>784</v>
      </c>
      <c r="B315" s="3" t="s">
        <v>782</v>
      </c>
      <c r="C315" s="13">
        <v>10908419.699999999</v>
      </c>
      <c r="D315" s="13">
        <v>10908419.699999999</v>
      </c>
      <c r="E315" s="16">
        <f t="shared" si="3"/>
        <v>100</v>
      </c>
    </row>
    <row r="316" spans="1:5" ht="31.2" x14ac:dyDescent="0.3">
      <c r="A316" s="2" t="s">
        <v>437</v>
      </c>
      <c r="B316" s="3" t="s">
        <v>438</v>
      </c>
      <c r="C316" s="13">
        <f>C317</f>
        <v>10679200</v>
      </c>
      <c r="D316" s="13">
        <f>D317</f>
        <v>10679200</v>
      </c>
      <c r="E316" s="16">
        <f t="shared" si="3"/>
        <v>100</v>
      </c>
    </row>
    <row r="317" spans="1:5" ht="46.8" x14ac:dyDescent="0.3">
      <c r="A317" s="2" t="s">
        <v>325</v>
      </c>
      <c r="B317" s="3" t="s">
        <v>17</v>
      </c>
      <c r="C317" s="13">
        <v>10679200</v>
      </c>
      <c r="D317" s="13">
        <v>10679200</v>
      </c>
      <c r="E317" s="16">
        <f t="shared" si="3"/>
        <v>100</v>
      </c>
    </row>
    <row r="318" spans="1:5" ht="46.8" x14ac:dyDescent="0.3">
      <c r="A318" s="2" t="s">
        <v>661</v>
      </c>
      <c r="B318" s="3" t="s">
        <v>665</v>
      </c>
      <c r="C318" s="13">
        <f>C319</f>
        <v>616631200</v>
      </c>
      <c r="D318" s="13">
        <f>D319</f>
        <v>616630280.00999999</v>
      </c>
      <c r="E318" s="16">
        <f t="shared" si="3"/>
        <v>99.999850803851629</v>
      </c>
    </row>
    <row r="319" spans="1:5" ht="62.4" x14ac:dyDescent="0.3">
      <c r="A319" s="2" t="s">
        <v>662</v>
      </c>
      <c r="B319" s="3" t="s">
        <v>666</v>
      </c>
      <c r="C319" s="13">
        <v>616631200</v>
      </c>
      <c r="D319" s="13">
        <v>616630280.00999999</v>
      </c>
      <c r="E319" s="16">
        <f t="shared" si="3"/>
        <v>99.999850803851629</v>
      </c>
    </row>
    <row r="320" spans="1:5" ht="46.8" x14ac:dyDescent="0.3">
      <c r="A320" s="4" t="s">
        <v>663</v>
      </c>
      <c r="B320" s="3" t="s">
        <v>667</v>
      </c>
      <c r="C320" s="13">
        <f>C321</f>
        <v>896441700</v>
      </c>
      <c r="D320" s="13">
        <f>D321</f>
        <v>896441668.89999998</v>
      </c>
      <c r="E320" s="16">
        <f t="shared" si="3"/>
        <v>99.999996530728097</v>
      </c>
    </row>
    <row r="321" spans="1:5" ht="46.8" x14ac:dyDescent="0.3">
      <c r="A321" s="4" t="s">
        <v>664</v>
      </c>
      <c r="B321" s="3" t="s">
        <v>668</v>
      </c>
      <c r="C321" s="13">
        <v>896441700</v>
      </c>
      <c r="D321" s="13">
        <v>896441668.89999998</v>
      </c>
      <c r="E321" s="16">
        <f t="shared" ref="E321:E390" si="4">D321/C321*100</f>
        <v>99.999996530728097</v>
      </c>
    </row>
    <row r="322" spans="1:5" ht="46.8" x14ac:dyDescent="0.3">
      <c r="A322" s="2" t="s">
        <v>439</v>
      </c>
      <c r="B322" s="3" t="s">
        <v>440</v>
      </c>
      <c r="C322" s="13">
        <f>C323</f>
        <v>1738800</v>
      </c>
      <c r="D322" s="13">
        <f>D323</f>
        <v>1738800</v>
      </c>
      <c r="E322" s="16">
        <f t="shared" si="4"/>
        <v>100</v>
      </c>
    </row>
    <row r="323" spans="1:5" ht="49.8" customHeight="1" x14ac:dyDescent="0.3">
      <c r="A323" s="2" t="s">
        <v>326</v>
      </c>
      <c r="B323" s="3" t="s">
        <v>18</v>
      </c>
      <c r="C323" s="13">
        <v>1738800</v>
      </c>
      <c r="D323" s="13">
        <v>1738800</v>
      </c>
      <c r="E323" s="16">
        <f t="shared" si="4"/>
        <v>100</v>
      </c>
    </row>
    <row r="324" spans="1:5" ht="31.2" x14ac:dyDescent="0.3">
      <c r="A324" s="2" t="s">
        <v>441</v>
      </c>
      <c r="B324" s="3" t="s">
        <v>442</v>
      </c>
      <c r="C324" s="13">
        <f>C325</f>
        <v>16426639</v>
      </c>
      <c r="D324" s="13">
        <f>D325</f>
        <v>16426639</v>
      </c>
      <c r="E324" s="16">
        <f t="shared" si="4"/>
        <v>100</v>
      </c>
    </row>
    <row r="325" spans="1:5" ht="46.8" x14ac:dyDescent="0.3">
      <c r="A325" s="2" t="s">
        <v>327</v>
      </c>
      <c r="B325" s="3" t="s">
        <v>19</v>
      </c>
      <c r="C325" s="13">
        <v>16426639</v>
      </c>
      <c r="D325" s="13">
        <v>16426639</v>
      </c>
      <c r="E325" s="16">
        <f t="shared" si="4"/>
        <v>100</v>
      </c>
    </row>
    <row r="326" spans="1:5" x14ac:dyDescent="0.3">
      <c r="A326" s="2" t="s">
        <v>443</v>
      </c>
      <c r="B326" s="3" t="s">
        <v>444</v>
      </c>
      <c r="C326" s="13">
        <f>C327</f>
        <v>124512500</v>
      </c>
      <c r="D326" s="13">
        <f>D327</f>
        <v>124512500</v>
      </c>
      <c r="E326" s="16">
        <f t="shared" si="4"/>
        <v>100</v>
      </c>
    </row>
    <row r="327" spans="1:5" ht="31.2" x14ac:dyDescent="0.3">
      <c r="A327" s="2" t="s">
        <v>328</v>
      </c>
      <c r="B327" s="3" t="s">
        <v>20</v>
      </c>
      <c r="C327" s="13">
        <v>124512500</v>
      </c>
      <c r="D327" s="13">
        <v>124512500</v>
      </c>
      <c r="E327" s="16">
        <f t="shared" si="4"/>
        <v>100</v>
      </c>
    </row>
    <row r="328" spans="1:5" ht="46.8" x14ac:dyDescent="0.3">
      <c r="A328" s="2" t="s">
        <v>445</v>
      </c>
      <c r="B328" s="3" t="s">
        <v>446</v>
      </c>
      <c r="C328" s="13">
        <f>C329</f>
        <v>452398400</v>
      </c>
      <c r="D328" s="13">
        <f>D329</f>
        <v>452398400</v>
      </c>
      <c r="E328" s="16">
        <f t="shared" si="4"/>
        <v>100</v>
      </c>
    </row>
    <row r="329" spans="1:5" ht="49.2" customHeight="1" x14ac:dyDescent="0.3">
      <c r="A329" s="2" t="s">
        <v>329</v>
      </c>
      <c r="B329" s="3" t="s">
        <v>166</v>
      </c>
      <c r="C329" s="13">
        <v>452398400</v>
      </c>
      <c r="D329" s="13">
        <v>452398400</v>
      </c>
      <c r="E329" s="16">
        <f t="shared" si="4"/>
        <v>100</v>
      </c>
    </row>
    <row r="330" spans="1:5" ht="67.2" customHeight="1" x14ac:dyDescent="0.3">
      <c r="A330" s="2" t="s">
        <v>447</v>
      </c>
      <c r="B330" s="3" t="s">
        <v>785</v>
      </c>
      <c r="C330" s="13">
        <f>C331</f>
        <v>69414500</v>
      </c>
      <c r="D330" s="13">
        <f>D331</f>
        <v>69414500</v>
      </c>
      <c r="E330" s="16">
        <f t="shared" si="4"/>
        <v>100</v>
      </c>
    </row>
    <row r="331" spans="1:5" s="9" customFormat="1" ht="82.2" customHeight="1" x14ac:dyDescent="0.3">
      <c r="A331" s="2" t="s">
        <v>330</v>
      </c>
      <c r="B331" s="3" t="s">
        <v>786</v>
      </c>
      <c r="C331" s="13">
        <v>69414500</v>
      </c>
      <c r="D331" s="13">
        <v>69414500</v>
      </c>
      <c r="E331" s="16">
        <f t="shared" si="4"/>
        <v>100</v>
      </c>
    </row>
    <row r="332" spans="1:5" s="9" customFormat="1" ht="46.8" x14ac:dyDescent="0.3">
      <c r="A332" s="2" t="s">
        <v>670</v>
      </c>
      <c r="B332" s="3" t="s">
        <v>669</v>
      </c>
      <c r="C332" s="13">
        <v>16803400</v>
      </c>
      <c r="D332" s="13">
        <v>16803400</v>
      </c>
      <c r="E332" s="16">
        <f t="shared" si="4"/>
        <v>100</v>
      </c>
    </row>
    <row r="333" spans="1:5" s="9" customFormat="1" ht="31.2" x14ac:dyDescent="0.3">
      <c r="A333" s="2" t="s">
        <v>448</v>
      </c>
      <c r="B333" s="3" t="s">
        <v>449</v>
      </c>
      <c r="C333" s="13">
        <f>C334</f>
        <v>325156500</v>
      </c>
      <c r="D333" s="13">
        <f>D334</f>
        <v>325156500</v>
      </c>
      <c r="E333" s="16">
        <f t="shared" si="4"/>
        <v>100</v>
      </c>
    </row>
    <row r="334" spans="1:5" s="9" customFormat="1" ht="46.8" x14ac:dyDescent="0.3">
      <c r="A334" s="2" t="s">
        <v>331</v>
      </c>
      <c r="B334" s="3" t="s">
        <v>167</v>
      </c>
      <c r="C334" s="13">
        <v>325156500</v>
      </c>
      <c r="D334" s="13">
        <v>325156500</v>
      </c>
      <c r="E334" s="16">
        <f t="shared" si="4"/>
        <v>100</v>
      </c>
    </row>
    <row r="335" spans="1:5" s="10" customFormat="1" ht="46.8" x14ac:dyDescent="0.3">
      <c r="A335" s="2" t="s">
        <v>332</v>
      </c>
      <c r="B335" s="3" t="s">
        <v>21</v>
      </c>
      <c r="C335" s="13">
        <v>23612000</v>
      </c>
      <c r="D335" s="13">
        <v>23612000</v>
      </c>
      <c r="E335" s="16">
        <f t="shared" si="4"/>
        <v>100</v>
      </c>
    </row>
    <row r="336" spans="1:5" s="10" customFormat="1" ht="31.2" x14ac:dyDescent="0.3">
      <c r="A336" s="2" t="s">
        <v>674</v>
      </c>
      <c r="B336" s="3" t="s">
        <v>671</v>
      </c>
      <c r="C336" s="13">
        <f>C337</f>
        <v>11747700</v>
      </c>
      <c r="D336" s="13">
        <f>D337</f>
        <v>11747700</v>
      </c>
      <c r="E336" s="16">
        <f t="shared" si="4"/>
        <v>100</v>
      </c>
    </row>
    <row r="337" spans="1:5" s="10" customFormat="1" ht="31.2" x14ac:dyDescent="0.3">
      <c r="A337" s="2" t="s">
        <v>675</v>
      </c>
      <c r="B337" s="3" t="s">
        <v>672</v>
      </c>
      <c r="C337" s="13">
        <v>11747700</v>
      </c>
      <c r="D337" s="13">
        <v>11747700</v>
      </c>
      <c r="E337" s="16">
        <f t="shared" si="4"/>
        <v>100</v>
      </c>
    </row>
    <row r="338" spans="1:5" s="10" customFormat="1" ht="62.4" x14ac:dyDescent="0.3">
      <c r="A338" s="2" t="s">
        <v>676</v>
      </c>
      <c r="B338" s="3" t="s">
        <v>673</v>
      </c>
      <c r="C338" s="13">
        <v>104452500</v>
      </c>
      <c r="D338" s="13">
        <v>104452500</v>
      </c>
      <c r="E338" s="16">
        <f t="shared" si="4"/>
        <v>100</v>
      </c>
    </row>
    <row r="339" spans="1:5" s="10" customFormat="1" ht="131.4" customHeight="1" x14ac:dyDescent="0.3">
      <c r="A339" s="2" t="s">
        <v>789</v>
      </c>
      <c r="B339" s="3" t="s">
        <v>787</v>
      </c>
      <c r="C339" s="13">
        <f>C340</f>
        <v>5303586.0199999996</v>
      </c>
      <c r="D339" s="13">
        <f>D340</f>
        <v>5303586.0199999996</v>
      </c>
      <c r="E339" s="16">
        <f t="shared" si="4"/>
        <v>100</v>
      </c>
    </row>
    <row r="340" spans="1:5" s="10" customFormat="1" ht="130.19999999999999" customHeight="1" x14ac:dyDescent="0.3">
      <c r="A340" s="2" t="s">
        <v>790</v>
      </c>
      <c r="B340" s="3" t="s">
        <v>788</v>
      </c>
      <c r="C340" s="13">
        <v>5303586.0199999996</v>
      </c>
      <c r="D340" s="13">
        <v>5303586.0199999996</v>
      </c>
      <c r="E340" s="16">
        <f t="shared" si="4"/>
        <v>100</v>
      </c>
    </row>
    <row r="341" spans="1:5" s="10" customFormat="1" ht="78" x14ac:dyDescent="0.3">
      <c r="A341" s="2" t="s">
        <v>450</v>
      </c>
      <c r="B341" s="3" t="s">
        <v>451</v>
      </c>
      <c r="C341" s="13">
        <f>C342</f>
        <v>934630300</v>
      </c>
      <c r="D341" s="13">
        <f>D342</f>
        <v>855795561.02999997</v>
      </c>
      <c r="E341" s="16">
        <f t="shared" si="4"/>
        <v>91.565141963619183</v>
      </c>
    </row>
    <row r="342" spans="1:5" s="10" customFormat="1" ht="93.6" x14ac:dyDescent="0.3">
      <c r="A342" s="2" t="s">
        <v>333</v>
      </c>
      <c r="B342" s="3" t="s">
        <v>8</v>
      </c>
      <c r="C342" s="13">
        <v>934630300</v>
      </c>
      <c r="D342" s="13">
        <v>855795561.02999997</v>
      </c>
      <c r="E342" s="16">
        <f t="shared" si="4"/>
        <v>91.565141963619183</v>
      </c>
    </row>
    <row r="343" spans="1:5" s="10" customFormat="1" ht="62.4" x14ac:dyDescent="0.3">
      <c r="A343" s="2" t="s">
        <v>677</v>
      </c>
      <c r="B343" s="3" t="s">
        <v>679</v>
      </c>
      <c r="C343" s="13">
        <f>C344</f>
        <v>358472612.69</v>
      </c>
      <c r="D343" s="13">
        <f>D344</f>
        <v>358472612.69</v>
      </c>
      <c r="E343" s="16">
        <f t="shared" si="4"/>
        <v>100</v>
      </c>
    </row>
    <row r="344" spans="1:5" s="10" customFormat="1" ht="78" x14ac:dyDescent="0.3">
      <c r="A344" s="2" t="s">
        <v>678</v>
      </c>
      <c r="B344" s="3" t="s">
        <v>680</v>
      </c>
      <c r="C344" s="13">
        <v>358472612.69</v>
      </c>
      <c r="D344" s="13">
        <v>358472612.69</v>
      </c>
      <c r="E344" s="16">
        <f t="shared" si="4"/>
        <v>100</v>
      </c>
    </row>
    <row r="345" spans="1:5" s="10" customFormat="1" ht="31.2" x14ac:dyDescent="0.3">
      <c r="A345" s="2" t="s">
        <v>907</v>
      </c>
      <c r="B345" s="3" t="s">
        <v>905</v>
      </c>
      <c r="C345" s="13">
        <f>C346</f>
        <v>150941100</v>
      </c>
      <c r="D345" s="13">
        <f>D346</f>
        <v>97211823.510000005</v>
      </c>
      <c r="E345" s="16">
        <f t="shared" si="4"/>
        <v>64.403812818377503</v>
      </c>
    </row>
    <row r="346" spans="1:5" s="10" customFormat="1" ht="46.8" x14ac:dyDescent="0.3">
      <c r="A346" s="2" t="s">
        <v>908</v>
      </c>
      <c r="B346" s="3" t="s">
        <v>906</v>
      </c>
      <c r="C346" s="13">
        <v>150941100</v>
      </c>
      <c r="D346" s="13">
        <v>97211823.510000005</v>
      </c>
      <c r="E346" s="16">
        <f t="shared" si="4"/>
        <v>64.403812818377503</v>
      </c>
    </row>
    <row r="347" spans="1:5" s="10" customFormat="1" ht="31.2" x14ac:dyDescent="0.3">
      <c r="A347" s="18" t="s">
        <v>334</v>
      </c>
      <c r="B347" s="19" t="s">
        <v>23</v>
      </c>
      <c r="C347" s="12">
        <f>C348+C350+C352+C354+C355+C356+C358+C360+C362+C364+C366+C368+C370+C372+C374+C376+C377+C379+C381+C383+C385+C387+C389+C391</f>
        <v>5916728000</v>
      </c>
      <c r="D347" s="12">
        <f>D348+D350+D352+D354+D355+D356+D358+D360+D362+D364+D366+D368+D370+D372+D374+D376+D377+D379+D381+D383+D385+D387+D389+D391</f>
        <v>5768297027.54</v>
      </c>
      <c r="E347" s="17">
        <f t="shared" si="4"/>
        <v>97.491333513049781</v>
      </c>
    </row>
    <row r="348" spans="1:5" s="10" customFormat="1" ht="36" customHeight="1" x14ac:dyDescent="0.3">
      <c r="A348" s="2" t="s">
        <v>793</v>
      </c>
      <c r="B348" s="3" t="s">
        <v>791</v>
      </c>
      <c r="C348" s="13">
        <f>C349</f>
        <v>55784600</v>
      </c>
      <c r="D348" s="13">
        <f>D349</f>
        <v>55784570</v>
      </c>
      <c r="E348" s="16">
        <f t="shared" si="4"/>
        <v>99.99994622171711</v>
      </c>
    </row>
    <row r="349" spans="1:5" s="10" customFormat="1" ht="34.799999999999997" customHeight="1" x14ac:dyDescent="0.3">
      <c r="A349" s="2" t="s">
        <v>794</v>
      </c>
      <c r="B349" s="3" t="s">
        <v>792</v>
      </c>
      <c r="C349" s="13">
        <v>55784600</v>
      </c>
      <c r="D349" s="13">
        <v>55784570</v>
      </c>
      <c r="E349" s="16">
        <f t="shared" si="4"/>
        <v>99.99994622171711</v>
      </c>
    </row>
    <row r="350" spans="1:5" s="10" customFormat="1" ht="33" customHeight="1" x14ac:dyDescent="0.3">
      <c r="A350" s="2" t="s">
        <v>452</v>
      </c>
      <c r="B350" s="3" t="s">
        <v>453</v>
      </c>
      <c r="C350" s="13">
        <f>C351</f>
        <v>30781600</v>
      </c>
      <c r="D350" s="13">
        <f>D351</f>
        <v>30554261</v>
      </c>
      <c r="E350" s="16">
        <f t="shared" si="4"/>
        <v>99.26144514905009</v>
      </c>
    </row>
    <row r="351" spans="1:5" s="10" customFormat="1" ht="46.8" x14ac:dyDescent="0.3">
      <c r="A351" s="2" t="s">
        <v>335</v>
      </c>
      <c r="B351" s="3" t="s">
        <v>24</v>
      </c>
      <c r="C351" s="13">
        <v>30781600</v>
      </c>
      <c r="D351" s="13">
        <v>30554261</v>
      </c>
      <c r="E351" s="16">
        <f t="shared" si="4"/>
        <v>99.26144514905009</v>
      </c>
    </row>
    <row r="352" spans="1:5" s="10" customFormat="1" ht="62.4" x14ac:dyDescent="0.3">
      <c r="A352" s="2" t="s">
        <v>454</v>
      </c>
      <c r="B352" s="3" t="s">
        <v>455</v>
      </c>
      <c r="C352" s="13">
        <f>C353</f>
        <v>556300</v>
      </c>
      <c r="D352" s="13">
        <f>D353</f>
        <v>337238</v>
      </c>
      <c r="E352" s="16">
        <f t="shared" si="4"/>
        <v>60.621607046557614</v>
      </c>
    </row>
    <row r="353" spans="1:5" s="10" customFormat="1" ht="62.4" x14ac:dyDescent="0.3">
      <c r="A353" s="2" t="s">
        <v>336</v>
      </c>
      <c r="B353" s="3" t="s">
        <v>25</v>
      </c>
      <c r="C353" s="13">
        <v>556300</v>
      </c>
      <c r="D353" s="13">
        <v>337238</v>
      </c>
      <c r="E353" s="16">
        <f t="shared" si="4"/>
        <v>60.621607046557614</v>
      </c>
    </row>
    <row r="354" spans="1:5" s="10" customFormat="1" ht="46.8" x14ac:dyDescent="0.3">
      <c r="A354" s="2" t="s">
        <v>337</v>
      </c>
      <c r="B354" s="3" t="s">
        <v>26</v>
      </c>
      <c r="C354" s="13">
        <v>2024900</v>
      </c>
      <c r="D354" s="13">
        <v>2024839.95</v>
      </c>
      <c r="E354" s="16">
        <f t="shared" si="4"/>
        <v>99.997034421452909</v>
      </c>
    </row>
    <row r="355" spans="1:5" s="10" customFormat="1" ht="46.8" x14ac:dyDescent="0.3">
      <c r="A355" s="2" t="s">
        <v>338</v>
      </c>
      <c r="B355" s="3" t="s">
        <v>27</v>
      </c>
      <c r="C355" s="13">
        <v>358237600</v>
      </c>
      <c r="D355" s="13">
        <v>357116973.48000002</v>
      </c>
      <c r="E355" s="16">
        <f t="shared" si="4"/>
        <v>99.687183444730536</v>
      </c>
    </row>
    <row r="356" spans="1:5" s="10" customFormat="1" ht="111" customHeight="1" x14ac:dyDescent="0.3">
      <c r="A356" s="2" t="s">
        <v>797</v>
      </c>
      <c r="B356" s="20" t="s">
        <v>795</v>
      </c>
      <c r="C356" s="13">
        <f>C357</f>
        <v>12492500</v>
      </c>
      <c r="D356" s="13">
        <f>D357</f>
        <v>12492500</v>
      </c>
      <c r="E356" s="16">
        <f t="shared" si="4"/>
        <v>100</v>
      </c>
    </row>
    <row r="357" spans="1:5" s="10" customFormat="1" ht="109.8" customHeight="1" x14ac:dyDescent="0.3">
      <c r="A357" s="2" t="s">
        <v>798</v>
      </c>
      <c r="B357" s="20" t="s">
        <v>796</v>
      </c>
      <c r="C357" s="13">
        <v>12492500</v>
      </c>
      <c r="D357" s="13">
        <v>12492500</v>
      </c>
      <c r="E357" s="16">
        <f t="shared" si="4"/>
        <v>100</v>
      </c>
    </row>
    <row r="358" spans="1:5" s="10" customFormat="1" ht="62.4" x14ac:dyDescent="0.3">
      <c r="A358" s="2" t="s">
        <v>456</v>
      </c>
      <c r="B358" s="3" t="s">
        <v>457</v>
      </c>
      <c r="C358" s="13">
        <f>C359</f>
        <v>6593200</v>
      </c>
      <c r="D358" s="13">
        <f>D359</f>
        <v>6593200</v>
      </c>
      <c r="E358" s="16">
        <f t="shared" si="4"/>
        <v>100</v>
      </c>
    </row>
    <row r="359" spans="1:5" s="10" customFormat="1" ht="62.4" x14ac:dyDescent="0.3">
      <c r="A359" s="2" t="s">
        <v>339</v>
      </c>
      <c r="B359" s="3" t="s">
        <v>28</v>
      </c>
      <c r="C359" s="13">
        <v>6593200</v>
      </c>
      <c r="D359" s="13">
        <v>6593200</v>
      </c>
      <c r="E359" s="16">
        <f t="shared" si="4"/>
        <v>100</v>
      </c>
    </row>
    <row r="360" spans="1:5" s="10" customFormat="1" ht="62.4" x14ac:dyDescent="0.3">
      <c r="A360" s="2" t="s">
        <v>458</v>
      </c>
      <c r="B360" s="3" t="s">
        <v>459</v>
      </c>
      <c r="C360" s="13">
        <f>C361</f>
        <v>1870873800</v>
      </c>
      <c r="D360" s="13">
        <f>D361</f>
        <v>1875972066.9100001</v>
      </c>
      <c r="E360" s="16">
        <f t="shared" si="4"/>
        <v>100.27250725890757</v>
      </c>
    </row>
    <row r="361" spans="1:5" s="10" customFormat="1" ht="62.4" x14ac:dyDescent="0.3">
      <c r="A361" s="2" t="s">
        <v>340</v>
      </c>
      <c r="B361" s="3" t="s">
        <v>29</v>
      </c>
      <c r="C361" s="13">
        <v>1870873800</v>
      </c>
      <c r="D361" s="13">
        <v>1875972066.9100001</v>
      </c>
      <c r="E361" s="16">
        <f t="shared" si="4"/>
        <v>100.27250725890757</v>
      </c>
    </row>
    <row r="362" spans="1:5" s="10" customFormat="1" ht="78" x14ac:dyDescent="0.3">
      <c r="A362" s="2" t="s">
        <v>460</v>
      </c>
      <c r="B362" s="3" t="s">
        <v>461</v>
      </c>
      <c r="C362" s="13">
        <f>C363</f>
        <v>3151800</v>
      </c>
      <c r="D362" s="13">
        <f>D363</f>
        <v>3151800</v>
      </c>
      <c r="E362" s="16">
        <f t="shared" si="4"/>
        <v>100</v>
      </c>
    </row>
    <row r="363" spans="1:5" s="10" customFormat="1" ht="78" x14ac:dyDescent="0.3">
      <c r="A363" s="2" t="s">
        <v>341</v>
      </c>
      <c r="B363" s="3" t="s">
        <v>30</v>
      </c>
      <c r="C363" s="13">
        <v>3151800</v>
      </c>
      <c r="D363" s="13">
        <v>3151800</v>
      </c>
      <c r="E363" s="16">
        <f t="shared" si="4"/>
        <v>100</v>
      </c>
    </row>
    <row r="364" spans="1:5" s="10" customFormat="1" ht="62.4" x14ac:dyDescent="0.3">
      <c r="A364" s="2" t="s">
        <v>462</v>
      </c>
      <c r="B364" s="3" t="s">
        <v>463</v>
      </c>
      <c r="C364" s="13">
        <f>C365</f>
        <v>97693300</v>
      </c>
      <c r="D364" s="13">
        <f>D365</f>
        <v>68234833.439999998</v>
      </c>
      <c r="E364" s="16">
        <f t="shared" si="4"/>
        <v>69.845970440142764</v>
      </c>
    </row>
    <row r="365" spans="1:5" s="10" customFormat="1" ht="78" x14ac:dyDescent="0.3">
      <c r="A365" s="2" t="s">
        <v>342</v>
      </c>
      <c r="B365" s="3" t="s">
        <v>31</v>
      </c>
      <c r="C365" s="13">
        <v>97693300</v>
      </c>
      <c r="D365" s="13">
        <v>68234833.439999998</v>
      </c>
      <c r="E365" s="16">
        <f t="shared" si="4"/>
        <v>69.845970440142764</v>
      </c>
    </row>
    <row r="366" spans="1:5" s="10" customFormat="1" ht="99" customHeight="1" x14ac:dyDescent="0.3">
      <c r="A366" s="2" t="s">
        <v>464</v>
      </c>
      <c r="B366" s="3" t="s">
        <v>799</v>
      </c>
      <c r="C366" s="13">
        <f>C367</f>
        <v>127500</v>
      </c>
      <c r="D366" s="13">
        <f>D367</f>
        <v>61377.4</v>
      </c>
      <c r="E366" s="16">
        <f t="shared" si="4"/>
        <v>48.139137254901961</v>
      </c>
    </row>
    <row r="367" spans="1:5" s="10" customFormat="1" ht="100.2" customHeight="1" x14ac:dyDescent="0.3">
      <c r="A367" s="2" t="s">
        <v>343</v>
      </c>
      <c r="B367" s="3" t="s">
        <v>800</v>
      </c>
      <c r="C367" s="13">
        <v>127500</v>
      </c>
      <c r="D367" s="13">
        <v>61377.4</v>
      </c>
      <c r="E367" s="16">
        <f t="shared" si="4"/>
        <v>48.139137254901961</v>
      </c>
    </row>
    <row r="368" spans="1:5" s="10" customFormat="1" ht="31.2" x14ac:dyDescent="0.3">
      <c r="A368" s="2" t="s">
        <v>465</v>
      </c>
      <c r="B368" s="3" t="s">
        <v>466</v>
      </c>
      <c r="C368" s="13">
        <f>C369</f>
        <v>799295400</v>
      </c>
      <c r="D368" s="13">
        <f>D369</f>
        <v>678525655.15999997</v>
      </c>
      <c r="E368" s="16">
        <f t="shared" si="4"/>
        <v>84.890474180134149</v>
      </c>
    </row>
    <row r="369" spans="1:5" s="10" customFormat="1" ht="46.8" x14ac:dyDescent="0.3">
      <c r="A369" s="2" t="s">
        <v>344</v>
      </c>
      <c r="B369" s="3" t="s">
        <v>32</v>
      </c>
      <c r="C369" s="13">
        <v>799295400</v>
      </c>
      <c r="D369" s="13">
        <v>678525655.15999997</v>
      </c>
      <c r="E369" s="16">
        <f t="shared" si="4"/>
        <v>84.890474180134149</v>
      </c>
    </row>
    <row r="370" spans="1:5" s="10" customFormat="1" ht="46.8" x14ac:dyDescent="0.3">
      <c r="A370" s="2" t="s">
        <v>467</v>
      </c>
      <c r="B370" s="3" t="s">
        <v>468</v>
      </c>
      <c r="C370" s="13">
        <f>C371</f>
        <v>6562600</v>
      </c>
      <c r="D370" s="13">
        <f>D371</f>
        <v>6553109.1200000001</v>
      </c>
      <c r="E370" s="16">
        <f t="shared" si="4"/>
        <v>99.85537927041112</v>
      </c>
    </row>
    <row r="371" spans="1:5" s="10" customFormat="1" ht="49.2" customHeight="1" x14ac:dyDescent="0.3">
      <c r="A371" s="2" t="s">
        <v>345</v>
      </c>
      <c r="B371" s="3" t="s">
        <v>33</v>
      </c>
      <c r="C371" s="13">
        <v>6562600</v>
      </c>
      <c r="D371" s="13">
        <v>6553109.1200000001</v>
      </c>
      <c r="E371" s="16">
        <f t="shared" si="4"/>
        <v>99.85537927041112</v>
      </c>
    </row>
    <row r="372" spans="1:5" s="10" customFormat="1" ht="100.8" customHeight="1" x14ac:dyDescent="0.3">
      <c r="A372" s="2" t="s">
        <v>469</v>
      </c>
      <c r="B372" s="3" t="s">
        <v>801</v>
      </c>
      <c r="C372" s="13">
        <f>C373</f>
        <v>5143200</v>
      </c>
      <c r="D372" s="13">
        <f>D373</f>
        <v>4664855</v>
      </c>
      <c r="E372" s="16">
        <f t="shared" si="4"/>
        <v>90.699467257738377</v>
      </c>
    </row>
    <row r="373" spans="1:5" s="10" customFormat="1" ht="114" customHeight="1" x14ac:dyDescent="0.3">
      <c r="A373" s="2" t="s">
        <v>346</v>
      </c>
      <c r="B373" s="3" t="s">
        <v>802</v>
      </c>
      <c r="C373" s="13">
        <v>5143200</v>
      </c>
      <c r="D373" s="13">
        <v>4664855</v>
      </c>
      <c r="E373" s="16">
        <f t="shared" si="4"/>
        <v>90.699467257738377</v>
      </c>
    </row>
    <row r="374" spans="1:5" s="10" customFormat="1" ht="97.2" customHeight="1" x14ac:dyDescent="0.3">
      <c r="A374" s="2" t="s">
        <v>470</v>
      </c>
      <c r="B374" s="3" t="s">
        <v>803</v>
      </c>
      <c r="C374" s="13">
        <f>C375</f>
        <v>105800</v>
      </c>
      <c r="D374" s="13">
        <f>D375</f>
        <v>105481.73</v>
      </c>
      <c r="E374" s="16">
        <f t="shared" si="4"/>
        <v>99.699177693761811</v>
      </c>
    </row>
    <row r="375" spans="1:5" s="10" customFormat="1" ht="112.8" customHeight="1" x14ac:dyDescent="0.3">
      <c r="A375" s="2" t="s">
        <v>347</v>
      </c>
      <c r="B375" s="3" t="s">
        <v>804</v>
      </c>
      <c r="C375" s="13">
        <v>105800</v>
      </c>
      <c r="D375" s="13">
        <v>105481.73</v>
      </c>
      <c r="E375" s="16">
        <f t="shared" si="4"/>
        <v>99.699177693761811</v>
      </c>
    </row>
    <row r="376" spans="1:5" s="10" customFormat="1" ht="100.2" customHeight="1" x14ac:dyDescent="0.3">
      <c r="A376" s="2" t="s">
        <v>348</v>
      </c>
      <c r="B376" s="3" t="s">
        <v>805</v>
      </c>
      <c r="C376" s="13">
        <v>481414000</v>
      </c>
      <c r="D376" s="13">
        <v>481256607.11000001</v>
      </c>
      <c r="E376" s="16">
        <f t="shared" si="4"/>
        <v>99.967306125289255</v>
      </c>
    </row>
    <row r="377" spans="1:5" s="10" customFormat="1" ht="128.4" customHeight="1" x14ac:dyDescent="0.3">
      <c r="A377" s="2" t="s">
        <v>471</v>
      </c>
      <c r="B377" s="3" t="s">
        <v>806</v>
      </c>
      <c r="C377" s="13">
        <f>C378</f>
        <v>487118200</v>
      </c>
      <c r="D377" s="13">
        <f>D378</f>
        <v>492114266.44</v>
      </c>
      <c r="E377" s="16">
        <f t="shared" si="4"/>
        <v>101.0256373997112</v>
      </c>
    </row>
    <row r="378" spans="1:5" s="10" customFormat="1" ht="130.80000000000001" customHeight="1" x14ac:dyDescent="0.3">
      <c r="A378" s="2" t="s">
        <v>349</v>
      </c>
      <c r="B378" s="3" t="s">
        <v>807</v>
      </c>
      <c r="C378" s="13">
        <v>487118200</v>
      </c>
      <c r="D378" s="13">
        <v>492114266.44</v>
      </c>
      <c r="E378" s="16">
        <f t="shared" si="4"/>
        <v>101.0256373997112</v>
      </c>
    </row>
    <row r="379" spans="1:5" s="10" customFormat="1" ht="31.2" x14ac:dyDescent="0.3">
      <c r="A379" s="2" t="s">
        <v>472</v>
      </c>
      <c r="B379" s="3" t="s">
        <v>473</v>
      </c>
      <c r="C379" s="13">
        <f>C380</f>
        <v>9420200</v>
      </c>
      <c r="D379" s="13">
        <f>D380</f>
        <v>9323531.6400000006</v>
      </c>
      <c r="E379" s="16">
        <f t="shared" si="4"/>
        <v>98.973818390267738</v>
      </c>
    </row>
    <row r="380" spans="1:5" s="10" customFormat="1" ht="31.2" x14ac:dyDescent="0.3">
      <c r="A380" s="2" t="s">
        <v>350</v>
      </c>
      <c r="B380" s="3" t="s">
        <v>34</v>
      </c>
      <c r="C380" s="13">
        <v>9420200</v>
      </c>
      <c r="D380" s="13">
        <v>9323531.6400000006</v>
      </c>
      <c r="E380" s="16">
        <f t="shared" si="4"/>
        <v>98.973818390267738</v>
      </c>
    </row>
    <row r="381" spans="1:5" s="10" customFormat="1" ht="78" x14ac:dyDescent="0.3">
      <c r="A381" s="2" t="s">
        <v>474</v>
      </c>
      <c r="B381" s="3" t="s">
        <v>475</v>
      </c>
      <c r="C381" s="13">
        <f>C382</f>
        <v>20069700</v>
      </c>
      <c r="D381" s="13">
        <f>D382</f>
        <v>20069700</v>
      </c>
      <c r="E381" s="16">
        <f t="shared" si="4"/>
        <v>100</v>
      </c>
    </row>
    <row r="382" spans="1:5" s="10" customFormat="1" ht="93.6" x14ac:dyDescent="0.3">
      <c r="A382" s="2" t="s">
        <v>351</v>
      </c>
      <c r="B382" s="3" t="s">
        <v>35</v>
      </c>
      <c r="C382" s="13">
        <v>20069700</v>
      </c>
      <c r="D382" s="13">
        <v>20069700</v>
      </c>
      <c r="E382" s="16">
        <f t="shared" si="4"/>
        <v>100</v>
      </c>
    </row>
    <row r="383" spans="1:5" s="10" customFormat="1" ht="78" x14ac:dyDescent="0.3">
      <c r="A383" s="2" t="s">
        <v>476</v>
      </c>
      <c r="B383" s="3" t="s">
        <v>477</v>
      </c>
      <c r="C383" s="13">
        <f>C384</f>
        <v>55053200</v>
      </c>
      <c r="D383" s="13">
        <f>D384</f>
        <v>55053200</v>
      </c>
      <c r="E383" s="16">
        <f t="shared" si="4"/>
        <v>100</v>
      </c>
    </row>
    <row r="384" spans="1:5" s="10" customFormat="1" ht="78" x14ac:dyDescent="0.3">
      <c r="A384" s="2" t="s">
        <v>352</v>
      </c>
      <c r="B384" s="3" t="s">
        <v>36</v>
      </c>
      <c r="C384" s="13">
        <v>55053200</v>
      </c>
      <c r="D384" s="13">
        <v>55053200</v>
      </c>
      <c r="E384" s="16">
        <f t="shared" si="4"/>
        <v>100</v>
      </c>
    </row>
    <row r="385" spans="1:5" s="10" customFormat="1" ht="109.2" x14ac:dyDescent="0.3">
      <c r="A385" s="2" t="s">
        <v>478</v>
      </c>
      <c r="B385" s="3" t="s">
        <v>479</v>
      </c>
      <c r="C385" s="13">
        <f>C386</f>
        <v>303384300</v>
      </c>
      <c r="D385" s="13">
        <f>D386</f>
        <v>303384300</v>
      </c>
      <c r="E385" s="16">
        <f t="shared" si="4"/>
        <v>100</v>
      </c>
    </row>
    <row r="386" spans="1:5" s="10" customFormat="1" ht="109.2" x14ac:dyDescent="0.3">
      <c r="A386" s="2" t="s">
        <v>353</v>
      </c>
      <c r="B386" s="3" t="s">
        <v>168</v>
      </c>
      <c r="C386" s="13">
        <v>303384300</v>
      </c>
      <c r="D386" s="13">
        <v>303384300</v>
      </c>
      <c r="E386" s="16">
        <f t="shared" si="4"/>
        <v>100</v>
      </c>
    </row>
    <row r="387" spans="1:5" s="10" customFormat="1" ht="31.2" x14ac:dyDescent="0.3">
      <c r="A387" s="2" t="s">
        <v>681</v>
      </c>
      <c r="B387" s="3" t="s">
        <v>683</v>
      </c>
      <c r="C387" s="13">
        <f>C388</f>
        <v>18536300</v>
      </c>
      <c r="D387" s="13">
        <f>D388</f>
        <v>12731030.619999999</v>
      </c>
      <c r="E387" s="16">
        <f t="shared" si="4"/>
        <v>68.681617259107796</v>
      </c>
    </row>
    <row r="388" spans="1:5" s="10" customFormat="1" ht="31.2" x14ac:dyDescent="0.3">
      <c r="A388" s="2" t="s">
        <v>682</v>
      </c>
      <c r="B388" s="3" t="s">
        <v>684</v>
      </c>
      <c r="C388" s="13">
        <v>18536300</v>
      </c>
      <c r="D388" s="13">
        <v>12731030.619999999</v>
      </c>
      <c r="E388" s="16">
        <f t="shared" si="4"/>
        <v>68.681617259107796</v>
      </c>
    </row>
    <row r="389" spans="1:5" s="10" customFormat="1" ht="34.200000000000003" customHeight="1" x14ac:dyDescent="0.3">
      <c r="A389" s="2" t="s">
        <v>480</v>
      </c>
      <c r="B389" s="3" t="s">
        <v>481</v>
      </c>
      <c r="C389" s="13">
        <f>C390</f>
        <v>1199086800</v>
      </c>
      <c r="D389" s="13">
        <f>D390</f>
        <v>1199086800</v>
      </c>
      <c r="E389" s="16">
        <f t="shared" si="4"/>
        <v>100</v>
      </c>
    </row>
    <row r="390" spans="1:5" s="10" customFormat="1" ht="46.8" x14ac:dyDescent="0.3">
      <c r="A390" s="2" t="s">
        <v>354</v>
      </c>
      <c r="B390" s="3" t="s">
        <v>169</v>
      </c>
      <c r="C390" s="13">
        <v>1199086800</v>
      </c>
      <c r="D390" s="13">
        <v>1199086800</v>
      </c>
      <c r="E390" s="16">
        <f t="shared" si="4"/>
        <v>100</v>
      </c>
    </row>
    <row r="391" spans="1:5" s="10" customFormat="1" ht="31.2" x14ac:dyDescent="0.3">
      <c r="A391" s="2" t="s">
        <v>355</v>
      </c>
      <c r="B391" s="3" t="s">
        <v>37</v>
      </c>
      <c r="C391" s="13">
        <v>93221200</v>
      </c>
      <c r="D391" s="13">
        <v>93104830.540000007</v>
      </c>
      <c r="E391" s="16">
        <f t="shared" ref="E391:E471" si="5">D391/C391*100</f>
        <v>99.875168459534962</v>
      </c>
    </row>
    <row r="392" spans="1:5" x14ac:dyDescent="0.3">
      <c r="A392" s="18" t="s">
        <v>356</v>
      </c>
      <c r="B392" s="19" t="s">
        <v>0</v>
      </c>
      <c r="C392" s="12">
        <f>C393+C394+C395+C397+C398+C400+C402+C403+C405+C407+C408+C410+C412+C414+C416+C418+C420+C422</f>
        <v>14178451200</v>
      </c>
      <c r="D392" s="12">
        <f>D393+D394+D395+D397+D398+D400+D402+D403+D405+D407+D408+D410+D412+D414+D416+D418+D420+D422</f>
        <v>14171171760.02</v>
      </c>
      <c r="E392" s="17">
        <f t="shared" si="5"/>
        <v>99.948658426246169</v>
      </c>
    </row>
    <row r="393" spans="1:5" ht="62.4" x14ac:dyDescent="0.3">
      <c r="A393" s="2" t="s">
        <v>357</v>
      </c>
      <c r="B393" s="3" t="s">
        <v>178</v>
      </c>
      <c r="C393" s="13">
        <v>8694000</v>
      </c>
      <c r="D393" s="13">
        <v>8412470.6400000006</v>
      </c>
      <c r="E393" s="16">
        <f t="shared" si="5"/>
        <v>96.761797101449289</v>
      </c>
    </row>
    <row r="394" spans="1:5" ht="62.4" x14ac:dyDescent="0.3">
      <c r="A394" s="2" t="s">
        <v>358</v>
      </c>
      <c r="B394" s="3" t="s">
        <v>179</v>
      </c>
      <c r="C394" s="13">
        <v>4170400</v>
      </c>
      <c r="D394" s="13">
        <v>3980247.95</v>
      </c>
      <c r="E394" s="16">
        <f t="shared" si="5"/>
        <v>95.440436169192409</v>
      </c>
    </row>
    <row r="395" spans="1:5" ht="46.8" x14ac:dyDescent="0.3">
      <c r="A395" s="2" t="s">
        <v>482</v>
      </c>
      <c r="B395" s="3" t="s">
        <v>483</v>
      </c>
      <c r="C395" s="13">
        <f>C396</f>
        <v>107253500</v>
      </c>
      <c r="D395" s="13">
        <f>D396</f>
        <v>107253500</v>
      </c>
      <c r="E395" s="16">
        <f t="shared" si="5"/>
        <v>100</v>
      </c>
    </row>
    <row r="396" spans="1:5" ht="46.8" x14ac:dyDescent="0.3">
      <c r="A396" s="2" t="s">
        <v>359</v>
      </c>
      <c r="B396" s="3" t="s">
        <v>38</v>
      </c>
      <c r="C396" s="13">
        <v>107253500</v>
      </c>
      <c r="D396" s="13">
        <v>107253500</v>
      </c>
      <c r="E396" s="16">
        <f t="shared" si="5"/>
        <v>100</v>
      </c>
    </row>
    <row r="397" spans="1:5" ht="62.4" x14ac:dyDescent="0.3">
      <c r="A397" s="2" t="s">
        <v>360</v>
      </c>
      <c r="B397" s="3" t="s">
        <v>685</v>
      </c>
      <c r="C397" s="13">
        <v>233218000</v>
      </c>
      <c r="D397" s="13">
        <v>233218000</v>
      </c>
      <c r="E397" s="16">
        <f t="shared" si="5"/>
        <v>100</v>
      </c>
    </row>
    <row r="398" spans="1:5" ht="46.8" x14ac:dyDescent="0.3">
      <c r="A398" s="2" t="s">
        <v>484</v>
      </c>
      <c r="B398" s="3" t="s">
        <v>485</v>
      </c>
      <c r="C398" s="13">
        <f>C399</f>
        <v>125613600</v>
      </c>
      <c r="D398" s="13">
        <f>D399</f>
        <v>125613600</v>
      </c>
      <c r="E398" s="16">
        <f t="shared" si="5"/>
        <v>100</v>
      </c>
    </row>
    <row r="399" spans="1:5" ht="62.4" x14ac:dyDescent="0.3">
      <c r="A399" s="2" t="s">
        <v>361</v>
      </c>
      <c r="B399" s="3" t="s">
        <v>39</v>
      </c>
      <c r="C399" s="13">
        <v>125613600</v>
      </c>
      <c r="D399" s="13">
        <v>125613600</v>
      </c>
      <c r="E399" s="16">
        <f t="shared" si="5"/>
        <v>100</v>
      </c>
    </row>
    <row r="400" spans="1:5" ht="202.8" x14ac:dyDescent="0.3">
      <c r="A400" s="2" t="s">
        <v>486</v>
      </c>
      <c r="B400" s="3" t="s">
        <v>686</v>
      </c>
      <c r="C400" s="13">
        <f>C401</f>
        <v>3777600</v>
      </c>
      <c r="D400" s="13">
        <f>D401</f>
        <v>3777600</v>
      </c>
      <c r="E400" s="16">
        <f t="shared" si="5"/>
        <v>100</v>
      </c>
    </row>
    <row r="401" spans="1:5" ht="218.4" x14ac:dyDescent="0.3">
      <c r="A401" s="2" t="s">
        <v>362</v>
      </c>
      <c r="B401" s="3" t="s">
        <v>687</v>
      </c>
      <c r="C401" s="13">
        <v>3777600</v>
      </c>
      <c r="D401" s="13">
        <v>3777600</v>
      </c>
      <c r="E401" s="16">
        <f t="shared" si="5"/>
        <v>100</v>
      </c>
    </row>
    <row r="402" spans="1:5" ht="62.4" x14ac:dyDescent="0.3">
      <c r="A402" s="2" t="s">
        <v>688</v>
      </c>
      <c r="B402" s="3" t="s">
        <v>170</v>
      </c>
      <c r="C402" s="13">
        <v>51000</v>
      </c>
      <c r="D402" s="13">
        <v>53876</v>
      </c>
      <c r="E402" s="16">
        <f t="shared" si="5"/>
        <v>105.6392156862745</v>
      </c>
    </row>
    <row r="403" spans="1:5" ht="67.8" customHeight="1" x14ac:dyDescent="0.3">
      <c r="A403" s="2" t="s">
        <v>810</v>
      </c>
      <c r="B403" s="3" t="s">
        <v>808</v>
      </c>
      <c r="C403" s="13">
        <f>C404</f>
        <v>19500000</v>
      </c>
      <c r="D403" s="13">
        <f>D404</f>
        <v>19500000</v>
      </c>
      <c r="E403" s="16">
        <f t="shared" si="5"/>
        <v>100</v>
      </c>
    </row>
    <row r="404" spans="1:5" ht="83.4" customHeight="1" x14ac:dyDescent="0.3">
      <c r="A404" s="2" t="s">
        <v>810</v>
      </c>
      <c r="B404" s="3" t="s">
        <v>809</v>
      </c>
      <c r="C404" s="13">
        <v>19500000</v>
      </c>
      <c r="D404" s="13">
        <v>19500000</v>
      </c>
      <c r="E404" s="16">
        <f t="shared" si="5"/>
        <v>100</v>
      </c>
    </row>
    <row r="405" spans="1:5" ht="62.4" x14ac:dyDescent="0.3">
      <c r="A405" s="2" t="s">
        <v>718</v>
      </c>
      <c r="B405" s="3" t="s">
        <v>716</v>
      </c>
      <c r="C405" s="13">
        <f>C406</f>
        <v>576916200</v>
      </c>
      <c r="D405" s="13">
        <f>D406</f>
        <v>552004729.03999996</v>
      </c>
      <c r="E405" s="16">
        <f t="shared" si="5"/>
        <v>95.681960229232587</v>
      </c>
    </row>
    <row r="406" spans="1:5" ht="78" x14ac:dyDescent="0.3">
      <c r="A406" s="2" t="s">
        <v>719</v>
      </c>
      <c r="B406" s="3" t="s">
        <v>717</v>
      </c>
      <c r="C406" s="13">
        <v>576916200</v>
      </c>
      <c r="D406" s="13">
        <v>552004729.03999996</v>
      </c>
      <c r="E406" s="16">
        <f t="shared" si="5"/>
        <v>95.681960229232587</v>
      </c>
    </row>
    <row r="407" spans="1:5" ht="78" x14ac:dyDescent="0.3">
      <c r="A407" s="2" t="s">
        <v>961</v>
      </c>
      <c r="B407" s="3" t="s">
        <v>960</v>
      </c>
      <c r="C407" s="13">
        <v>411749400</v>
      </c>
      <c r="D407" s="13">
        <v>411749400</v>
      </c>
      <c r="E407" s="16">
        <f t="shared" si="5"/>
        <v>100</v>
      </c>
    </row>
    <row r="408" spans="1:5" ht="31.2" x14ac:dyDescent="0.3">
      <c r="A408" s="2" t="s">
        <v>911</v>
      </c>
      <c r="B408" s="3" t="s">
        <v>909</v>
      </c>
      <c r="C408" s="13">
        <f>C409</f>
        <v>374000000</v>
      </c>
      <c r="D408" s="13">
        <f>D409</f>
        <v>374000000</v>
      </c>
      <c r="E408" s="16">
        <f t="shared" si="5"/>
        <v>100</v>
      </c>
    </row>
    <row r="409" spans="1:5" ht="46.8" x14ac:dyDescent="0.3">
      <c r="A409" s="2" t="s">
        <v>912</v>
      </c>
      <c r="B409" s="3" t="s">
        <v>910</v>
      </c>
      <c r="C409" s="13">
        <v>374000000</v>
      </c>
      <c r="D409" s="13">
        <v>374000000</v>
      </c>
      <c r="E409" s="16">
        <f t="shared" si="5"/>
        <v>100</v>
      </c>
    </row>
    <row r="410" spans="1:5" ht="62.4" x14ac:dyDescent="0.3">
      <c r="A410" s="2" t="s">
        <v>487</v>
      </c>
      <c r="B410" s="3" t="s">
        <v>488</v>
      </c>
      <c r="C410" s="13">
        <f>C411</f>
        <v>1856000000</v>
      </c>
      <c r="D410" s="13">
        <f>D411</f>
        <v>1856000000</v>
      </c>
      <c r="E410" s="16">
        <f t="shared" si="5"/>
        <v>100</v>
      </c>
    </row>
    <row r="411" spans="1:5" ht="62.4" x14ac:dyDescent="0.3">
      <c r="A411" s="2" t="s">
        <v>363</v>
      </c>
      <c r="B411" s="3" t="s">
        <v>22</v>
      </c>
      <c r="C411" s="13">
        <v>1856000000</v>
      </c>
      <c r="D411" s="13">
        <v>1856000000</v>
      </c>
      <c r="E411" s="16">
        <f t="shared" si="5"/>
        <v>100</v>
      </c>
    </row>
    <row r="412" spans="1:5" ht="62.4" x14ac:dyDescent="0.3">
      <c r="A412" s="2" t="s">
        <v>489</v>
      </c>
      <c r="B412" s="3" t="s">
        <v>490</v>
      </c>
      <c r="C412" s="13">
        <f>C413</f>
        <v>7698092100</v>
      </c>
      <c r="D412" s="13">
        <f>D413</f>
        <v>7698092100</v>
      </c>
      <c r="E412" s="16">
        <f t="shared" si="5"/>
        <v>100</v>
      </c>
    </row>
    <row r="413" spans="1:5" ht="62.4" x14ac:dyDescent="0.3">
      <c r="A413" s="2" t="s">
        <v>364</v>
      </c>
      <c r="B413" s="3" t="s">
        <v>171</v>
      </c>
      <c r="C413" s="13">
        <v>7698092100</v>
      </c>
      <c r="D413" s="13">
        <v>7698092100</v>
      </c>
      <c r="E413" s="16">
        <f t="shared" si="5"/>
        <v>100</v>
      </c>
    </row>
    <row r="414" spans="1:5" ht="31.2" x14ac:dyDescent="0.3">
      <c r="A414" s="2" t="s">
        <v>537</v>
      </c>
      <c r="B414" s="3" t="s">
        <v>539</v>
      </c>
      <c r="C414" s="13">
        <f>C415</f>
        <v>300000</v>
      </c>
      <c r="D414" s="13">
        <f>D415</f>
        <v>300000</v>
      </c>
      <c r="E414" s="16">
        <f t="shared" si="5"/>
        <v>100</v>
      </c>
    </row>
    <row r="415" spans="1:5" ht="46.8" x14ac:dyDescent="0.3">
      <c r="A415" s="2" t="s">
        <v>538</v>
      </c>
      <c r="B415" s="3" t="s">
        <v>540</v>
      </c>
      <c r="C415" s="13">
        <v>300000</v>
      </c>
      <c r="D415" s="13">
        <v>300000</v>
      </c>
      <c r="E415" s="16">
        <f t="shared" si="5"/>
        <v>100</v>
      </c>
    </row>
    <row r="416" spans="1:5" ht="35.4" customHeight="1" x14ac:dyDescent="0.3">
      <c r="A416" s="2" t="s">
        <v>813</v>
      </c>
      <c r="B416" s="3" t="s">
        <v>811</v>
      </c>
      <c r="C416" s="13">
        <f>C417</f>
        <v>10000000</v>
      </c>
      <c r="D416" s="13">
        <f>D417</f>
        <v>10000000</v>
      </c>
      <c r="E416" s="16">
        <f t="shared" si="5"/>
        <v>100</v>
      </c>
    </row>
    <row r="417" spans="1:5" ht="51" customHeight="1" x14ac:dyDescent="0.3">
      <c r="A417" s="2" t="s">
        <v>814</v>
      </c>
      <c r="B417" s="3" t="s">
        <v>812</v>
      </c>
      <c r="C417" s="13">
        <v>10000000</v>
      </c>
      <c r="D417" s="13">
        <v>10000000</v>
      </c>
      <c r="E417" s="16">
        <f t="shared" si="5"/>
        <v>100</v>
      </c>
    </row>
    <row r="418" spans="1:5" ht="62.4" x14ac:dyDescent="0.3">
      <c r="A418" s="2" t="s">
        <v>491</v>
      </c>
      <c r="B418" s="3" t="s">
        <v>492</v>
      </c>
      <c r="C418" s="13">
        <f>C419</f>
        <v>373700</v>
      </c>
      <c r="D418" s="13">
        <f>D419</f>
        <v>373700</v>
      </c>
      <c r="E418" s="16">
        <f t="shared" si="5"/>
        <v>100</v>
      </c>
    </row>
    <row r="419" spans="1:5" ht="78" x14ac:dyDescent="0.3">
      <c r="A419" s="2" t="s">
        <v>365</v>
      </c>
      <c r="B419" s="3" t="s">
        <v>40</v>
      </c>
      <c r="C419" s="13">
        <v>373700</v>
      </c>
      <c r="D419" s="13">
        <v>373700</v>
      </c>
      <c r="E419" s="16">
        <f t="shared" si="5"/>
        <v>100</v>
      </c>
    </row>
    <row r="420" spans="1:5" ht="46.8" x14ac:dyDescent="0.3">
      <c r="A420" s="2" t="s">
        <v>964</v>
      </c>
      <c r="B420" s="3" t="s">
        <v>962</v>
      </c>
      <c r="C420" s="13">
        <f>C421</f>
        <v>74672800</v>
      </c>
      <c r="D420" s="13">
        <f>D421</f>
        <v>74672800</v>
      </c>
      <c r="E420" s="16">
        <f t="shared" si="5"/>
        <v>100</v>
      </c>
    </row>
    <row r="421" spans="1:5" ht="62.4" x14ac:dyDescent="0.3">
      <c r="A421" s="2" t="s">
        <v>965</v>
      </c>
      <c r="B421" s="3" t="s">
        <v>963</v>
      </c>
      <c r="C421" s="13">
        <v>74672800</v>
      </c>
      <c r="D421" s="13">
        <v>74672800</v>
      </c>
      <c r="E421" s="16">
        <f t="shared" si="5"/>
        <v>100</v>
      </c>
    </row>
    <row r="422" spans="1:5" ht="46.8" x14ac:dyDescent="0.3">
      <c r="A422" s="2" t="s">
        <v>689</v>
      </c>
      <c r="B422" s="3" t="s">
        <v>691</v>
      </c>
      <c r="C422" s="13">
        <f>C423</f>
        <v>2674068900</v>
      </c>
      <c r="D422" s="13">
        <f>D423</f>
        <v>2692169736.3899999</v>
      </c>
      <c r="E422" s="16">
        <f t="shared" si="5"/>
        <v>100.67690239357707</v>
      </c>
    </row>
    <row r="423" spans="1:5" ht="46.8" x14ac:dyDescent="0.3">
      <c r="A423" s="2" t="s">
        <v>690</v>
      </c>
      <c r="B423" s="3" t="s">
        <v>692</v>
      </c>
      <c r="C423" s="13">
        <v>2674068900</v>
      </c>
      <c r="D423" s="13">
        <v>2692169736.3899999</v>
      </c>
      <c r="E423" s="16">
        <f t="shared" si="5"/>
        <v>100.67690239357707</v>
      </c>
    </row>
    <row r="424" spans="1:5" ht="31.2" x14ac:dyDescent="0.3">
      <c r="A424" s="18" t="s">
        <v>366</v>
      </c>
      <c r="B424" s="19" t="s">
        <v>41</v>
      </c>
      <c r="C424" s="12">
        <f>C426</f>
        <v>166643585.47</v>
      </c>
      <c r="D424" s="12">
        <f>D425</f>
        <v>227401320.12</v>
      </c>
      <c r="E424" s="17">
        <f t="shared" si="5"/>
        <v>136.45968998965034</v>
      </c>
    </row>
    <row r="425" spans="1:5" ht="46.8" x14ac:dyDescent="0.3">
      <c r="A425" s="2" t="s">
        <v>502</v>
      </c>
      <c r="B425" s="14" t="s">
        <v>493</v>
      </c>
      <c r="C425" s="13">
        <f>C426</f>
        <v>166643585.47</v>
      </c>
      <c r="D425" s="13">
        <f>D426</f>
        <v>227401320.12</v>
      </c>
      <c r="E425" s="16">
        <f t="shared" si="5"/>
        <v>136.45968998965034</v>
      </c>
    </row>
    <row r="426" spans="1:5" ht="124.8" x14ac:dyDescent="0.3">
      <c r="A426" s="2" t="s">
        <v>367</v>
      </c>
      <c r="B426" s="3" t="s">
        <v>42</v>
      </c>
      <c r="C426" s="13">
        <v>166643585.47</v>
      </c>
      <c r="D426" s="13">
        <v>227401320.12</v>
      </c>
      <c r="E426" s="16">
        <f t="shared" si="5"/>
        <v>136.45968998965034</v>
      </c>
    </row>
    <row r="427" spans="1:5" ht="109.2" x14ac:dyDescent="0.3">
      <c r="A427" s="18" t="s">
        <v>498</v>
      </c>
      <c r="B427" s="15" t="s">
        <v>159</v>
      </c>
      <c r="C427" s="12">
        <f>C428</f>
        <v>147591503.77000001</v>
      </c>
      <c r="D427" s="12">
        <f>D428</f>
        <v>161692442.79000002</v>
      </c>
      <c r="E427" s="17">
        <f t="shared" si="5"/>
        <v>109.55403167513916</v>
      </c>
    </row>
    <row r="428" spans="1:5" ht="93.6" x14ac:dyDescent="0.3">
      <c r="A428" s="2" t="s">
        <v>499</v>
      </c>
      <c r="B428" s="14" t="s">
        <v>500</v>
      </c>
      <c r="C428" s="13">
        <f>C429</f>
        <v>147591503.77000001</v>
      </c>
      <c r="D428" s="13">
        <f>D429</f>
        <v>161692442.79000002</v>
      </c>
      <c r="E428" s="16">
        <f t="shared" si="5"/>
        <v>109.55403167513916</v>
      </c>
    </row>
    <row r="429" spans="1:5" ht="93.6" x14ac:dyDescent="0.3">
      <c r="A429" s="2" t="s">
        <v>503</v>
      </c>
      <c r="B429" s="14" t="s">
        <v>504</v>
      </c>
      <c r="C429" s="13">
        <f>C430+C434+C435+C436+C437+C438+C439+C440</f>
        <v>147591503.77000001</v>
      </c>
      <c r="D429" s="13">
        <f>D430+D434+D435+D436+D437+D438+D439+D440</f>
        <v>161692442.79000002</v>
      </c>
      <c r="E429" s="16">
        <f t="shared" si="5"/>
        <v>109.55403167513916</v>
      </c>
    </row>
    <row r="430" spans="1:5" ht="31.2" x14ac:dyDescent="0.3">
      <c r="A430" s="2" t="s">
        <v>505</v>
      </c>
      <c r="B430" s="14" t="s">
        <v>494</v>
      </c>
      <c r="C430" s="13">
        <f>C431+C432+C433</f>
        <v>142920700.44</v>
      </c>
      <c r="D430" s="13">
        <f>D431+D432+D433</f>
        <v>157021639.46000001</v>
      </c>
      <c r="E430" s="16">
        <f t="shared" si="5"/>
        <v>109.8662677810761</v>
      </c>
    </row>
    <row r="431" spans="1:5" ht="46.8" x14ac:dyDescent="0.3">
      <c r="A431" s="2" t="s">
        <v>506</v>
      </c>
      <c r="B431" s="14" t="s">
        <v>495</v>
      </c>
      <c r="C431" s="13">
        <v>11233644.300000001</v>
      </c>
      <c r="D431" s="13">
        <v>11233644.300000001</v>
      </c>
      <c r="E431" s="16">
        <f t="shared" si="5"/>
        <v>100</v>
      </c>
    </row>
    <row r="432" spans="1:5" ht="46.8" x14ac:dyDescent="0.3">
      <c r="A432" s="2" t="s">
        <v>507</v>
      </c>
      <c r="B432" s="14" t="s">
        <v>496</v>
      </c>
      <c r="C432" s="13">
        <v>14276893.52</v>
      </c>
      <c r="D432" s="13">
        <v>14276893.52</v>
      </c>
      <c r="E432" s="16">
        <f t="shared" si="5"/>
        <v>100</v>
      </c>
    </row>
    <row r="433" spans="1:5" ht="33.6" customHeight="1" x14ac:dyDescent="0.3">
      <c r="A433" s="2" t="s">
        <v>508</v>
      </c>
      <c r="B433" s="14" t="s">
        <v>497</v>
      </c>
      <c r="C433" s="13">
        <v>117410162.62</v>
      </c>
      <c r="D433" s="13">
        <v>131511101.64</v>
      </c>
      <c r="E433" s="16">
        <f t="shared" si="5"/>
        <v>112.00998167904589</v>
      </c>
    </row>
    <row r="434" spans="1:5" ht="67.2" customHeight="1" x14ac:dyDescent="0.3">
      <c r="A434" s="2" t="s">
        <v>819</v>
      </c>
      <c r="B434" s="14" t="s">
        <v>815</v>
      </c>
      <c r="C434" s="13">
        <v>94785.37</v>
      </c>
      <c r="D434" s="13">
        <v>94785.37</v>
      </c>
      <c r="E434" s="16">
        <f t="shared" si="5"/>
        <v>100</v>
      </c>
    </row>
    <row r="435" spans="1:5" ht="99" customHeight="1" x14ac:dyDescent="0.3">
      <c r="A435" s="2" t="s">
        <v>820</v>
      </c>
      <c r="B435" s="14" t="s">
        <v>816</v>
      </c>
      <c r="C435" s="13">
        <v>47066.18</v>
      </c>
      <c r="D435" s="13">
        <v>47066.18</v>
      </c>
      <c r="E435" s="16">
        <f t="shared" si="5"/>
        <v>100</v>
      </c>
    </row>
    <row r="436" spans="1:5" ht="78" x14ac:dyDescent="0.3">
      <c r="A436" s="2" t="s">
        <v>863</v>
      </c>
      <c r="B436" s="14" t="s">
        <v>864</v>
      </c>
      <c r="C436" s="13">
        <v>1650082.53</v>
      </c>
      <c r="D436" s="13">
        <v>1650082.53</v>
      </c>
      <c r="E436" s="16">
        <f t="shared" si="5"/>
        <v>100</v>
      </c>
    </row>
    <row r="437" spans="1:5" ht="62.4" x14ac:dyDescent="0.3">
      <c r="A437" s="2" t="s">
        <v>913</v>
      </c>
      <c r="B437" s="14" t="s">
        <v>914</v>
      </c>
      <c r="C437" s="13">
        <v>9875.7900000000009</v>
      </c>
      <c r="D437" s="13">
        <v>9875.7900000000009</v>
      </c>
      <c r="E437" s="16">
        <f t="shared" si="5"/>
        <v>100</v>
      </c>
    </row>
    <row r="438" spans="1:5" ht="99" customHeight="1" x14ac:dyDescent="0.3">
      <c r="A438" s="2" t="s">
        <v>821</v>
      </c>
      <c r="B438" s="14" t="s">
        <v>817</v>
      </c>
      <c r="C438" s="13">
        <v>1512.36</v>
      </c>
      <c r="D438" s="13">
        <v>1512.36</v>
      </c>
      <c r="E438" s="16">
        <f t="shared" si="5"/>
        <v>100</v>
      </c>
    </row>
    <row r="439" spans="1:5" ht="99" customHeight="1" x14ac:dyDescent="0.3">
      <c r="A439" s="2" t="s">
        <v>967</v>
      </c>
      <c r="B439" s="14" t="s">
        <v>966</v>
      </c>
      <c r="C439" s="13">
        <v>391495</v>
      </c>
      <c r="D439" s="13">
        <v>391495</v>
      </c>
      <c r="E439" s="16">
        <f t="shared" si="5"/>
        <v>100</v>
      </c>
    </row>
    <row r="440" spans="1:5" ht="67.2" customHeight="1" x14ac:dyDescent="0.3">
      <c r="A440" s="2" t="s">
        <v>509</v>
      </c>
      <c r="B440" s="14" t="s">
        <v>818</v>
      </c>
      <c r="C440" s="13">
        <v>2475986.1</v>
      </c>
      <c r="D440" s="13">
        <v>2475986.1</v>
      </c>
      <c r="E440" s="16">
        <f t="shared" si="5"/>
        <v>100</v>
      </c>
    </row>
    <row r="441" spans="1:5" ht="46.8" x14ac:dyDescent="0.3">
      <c r="A441" s="18" t="s">
        <v>368</v>
      </c>
      <c r="B441" s="19" t="s">
        <v>160</v>
      </c>
      <c r="C441" s="12">
        <f>C442</f>
        <v>-52034938.220000006</v>
      </c>
      <c r="D441" s="12">
        <f>D442</f>
        <v>-59608428.449999996</v>
      </c>
      <c r="E441" s="17">
        <f t="shared" si="5"/>
        <v>114.55462519813094</v>
      </c>
    </row>
    <row r="442" spans="1:5" ht="46.8" x14ac:dyDescent="0.3">
      <c r="A442" s="2" t="s">
        <v>510</v>
      </c>
      <c r="B442" s="3" t="s">
        <v>511</v>
      </c>
      <c r="C442" s="13">
        <f>SUM(C443:C486)</f>
        <v>-52034938.220000006</v>
      </c>
      <c r="D442" s="13">
        <f>SUM(D443:D486)</f>
        <v>-59608428.449999996</v>
      </c>
      <c r="E442" s="16">
        <f t="shared" si="5"/>
        <v>114.55462519813094</v>
      </c>
    </row>
    <row r="443" spans="1:5" ht="62.4" x14ac:dyDescent="0.3">
      <c r="A443" s="2" t="s">
        <v>513</v>
      </c>
      <c r="B443" s="14" t="s">
        <v>512</v>
      </c>
      <c r="C443" s="13">
        <v>-44329.73</v>
      </c>
      <c r="D443" s="13">
        <v>-48299.87</v>
      </c>
      <c r="E443" s="16">
        <f t="shared" si="5"/>
        <v>108.95593092942366</v>
      </c>
    </row>
    <row r="444" spans="1:5" ht="46.8" x14ac:dyDescent="0.3">
      <c r="A444" s="2" t="s">
        <v>915</v>
      </c>
      <c r="B444" s="14" t="s">
        <v>916</v>
      </c>
      <c r="C444" s="13">
        <v>-1280141.82</v>
      </c>
      <c r="D444" s="13">
        <v>-1280141.82</v>
      </c>
      <c r="E444" s="16">
        <f t="shared" si="5"/>
        <v>100</v>
      </c>
    </row>
    <row r="445" spans="1:5" ht="46.8" x14ac:dyDescent="0.3">
      <c r="A445" s="2" t="s">
        <v>865</v>
      </c>
      <c r="B445" s="3" t="s">
        <v>866</v>
      </c>
      <c r="C445" s="13">
        <v>-28169.73</v>
      </c>
      <c r="D445" s="13">
        <v>-31395.95</v>
      </c>
      <c r="E445" s="16">
        <f t="shared" si="5"/>
        <v>111.452789927344</v>
      </c>
    </row>
    <row r="446" spans="1:5" ht="46.8" x14ac:dyDescent="0.3">
      <c r="A446" s="2" t="s">
        <v>515</v>
      </c>
      <c r="B446" s="14" t="s">
        <v>514</v>
      </c>
      <c r="C446" s="13">
        <v>-48566.3</v>
      </c>
      <c r="D446" s="13">
        <v>-57965.4</v>
      </c>
      <c r="E446" s="16">
        <f t="shared" si="5"/>
        <v>119.35313169831755</v>
      </c>
    </row>
    <row r="447" spans="1:5" ht="31.2" x14ac:dyDescent="0.3">
      <c r="A447" s="2" t="s">
        <v>516</v>
      </c>
      <c r="B447" s="14" t="s">
        <v>517</v>
      </c>
      <c r="C447" s="13">
        <v>-780048.89</v>
      </c>
      <c r="D447" s="13">
        <v>-793163.91</v>
      </c>
      <c r="E447" s="16">
        <f t="shared" si="5"/>
        <v>101.68130743702488</v>
      </c>
    </row>
    <row r="448" spans="1:5" ht="46.8" x14ac:dyDescent="0.3">
      <c r="A448" s="2" t="s">
        <v>519</v>
      </c>
      <c r="B448" s="14" t="s">
        <v>518</v>
      </c>
      <c r="C448" s="13">
        <v>-52012.2</v>
      </c>
      <c r="D448" s="13">
        <v>-61846.98</v>
      </c>
      <c r="E448" s="16">
        <f t="shared" si="5"/>
        <v>118.90860221255784</v>
      </c>
    </row>
    <row r="449" spans="1:5" ht="62.4" x14ac:dyDescent="0.3">
      <c r="A449" s="2" t="s">
        <v>521</v>
      </c>
      <c r="B449" s="14" t="s">
        <v>520</v>
      </c>
      <c r="C449" s="13">
        <v>-349675.04</v>
      </c>
      <c r="D449" s="13">
        <v>-397734.96</v>
      </c>
      <c r="E449" s="16">
        <f t="shared" si="5"/>
        <v>113.74416658392319</v>
      </c>
    </row>
    <row r="450" spans="1:5" ht="62.4" x14ac:dyDescent="0.3">
      <c r="A450" s="2" t="s">
        <v>522</v>
      </c>
      <c r="B450" s="14" t="s">
        <v>523</v>
      </c>
      <c r="C450" s="13">
        <v>-208034.97</v>
      </c>
      <c r="D450" s="13">
        <v>-208861.55</v>
      </c>
      <c r="E450" s="16">
        <f t="shared" si="5"/>
        <v>100.39732743009505</v>
      </c>
    </row>
    <row r="451" spans="1:5" ht="93.6" x14ac:dyDescent="0.3">
      <c r="A451" s="2" t="s">
        <v>968</v>
      </c>
      <c r="B451" s="14" t="s">
        <v>969</v>
      </c>
      <c r="C451" s="13">
        <v>0</v>
      </c>
      <c r="D451" s="13">
        <v>-378848.93</v>
      </c>
      <c r="E451" s="16"/>
    </row>
    <row r="452" spans="1:5" ht="51.6" customHeight="1" x14ac:dyDescent="0.3">
      <c r="A452" s="2" t="s">
        <v>824</v>
      </c>
      <c r="B452" s="14" t="s">
        <v>822</v>
      </c>
      <c r="C452" s="13">
        <v>-94785.37</v>
      </c>
      <c r="D452" s="13">
        <v>-94785.37</v>
      </c>
      <c r="E452" s="16">
        <f t="shared" si="5"/>
        <v>100</v>
      </c>
    </row>
    <row r="453" spans="1:5" ht="52.8" customHeight="1" x14ac:dyDescent="0.3">
      <c r="A453" s="2" t="s">
        <v>825</v>
      </c>
      <c r="B453" s="14" t="s">
        <v>823</v>
      </c>
      <c r="C453" s="13">
        <v>-528067.93000000005</v>
      </c>
      <c r="D453" s="13">
        <v>-541571.35</v>
      </c>
      <c r="E453" s="16">
        <f t="shared" si="5"/>
        <v>102.55713691986558</v>
      </c>
    </row>
    <row r="454" spans="1:5" ht="84" customHeight="1" x14ac:dyDescent="0.3">
      <c r="A454" s="2" t="s">
        <v>827</v>
      </c>
      <c r="B454" s="14" t="s">
        <v>826</v>
      </c>
      <c r="C454" s="13">
        <v>-83578.86</v>
      </c>
      <c r="D454" s="13">
        <v>-83578.86</v>
      </c>
      <c r="E454" s="16">
        <f t="shared" si="5"/>
        <v>100</v>
      </c>
    </row>
    <row r="455" spans="1:5" ht="62.4" x14ac:dyDescent="0.3">
      <c r="A455" s="2" t="s">
        <v>867</v>
      </c>
      <c r="B455" s="14" t="s">
        <v>868</v>
      </c>
      <c r="C455" s="13">
        <v>-762670.64</v>
      </c>
      <c r="D455" s="13">
        <v>-1003414.23</v>
      </c>
      <c r="E455" s="16">
        <f t="shared" si="5"/>
        <v>131.56586570580453</v>
      </c>
    </row>
    <row r="456" spans="1:5" ht="66.599999999999994" customHeight="1" x14ac:dyDescent="0.3">
      <c r="A456" s="2" t="s">
        <v>831</v>
      </c>
      <c r="B456" s="14" t="s">
        <v>828</v>
      </c>
      <c r="C456" s="13">
        <v>-4793.29</v>
      </c>
      <c r="D456" s="13">
        <v>-4793.29</v>
      </c>
      <c r="E456" s="16">
        <f t="shared" si="5"/>
        <v>100</v>
      </c>
    </row>
    <row r="457" spans="1:5" ht="46.8" x14ac:dyDescent="0.3">
      <c r="A457" s="2" t="s">
        <v>917</v>
      </c>
      <c r="B457" s="14" t="s">
        <v>918</v>
      </c>
      <c r="C457" s="13">
        <v>-2970000</v>
      </c>
      <c r="D457" s="13">
        <v>-2970000</v>
      </c>
      <c r="E457" s="16">
        <f t="shared" si="5"/>
        <v>100</v>
      </c>
    </row>
    <row r="458" spans="1:5" ht="78" x14ac:dyDescent="0.3">
      <c r="A458" s="2" t="s">
        <v>970</v>
      </c>
      <c r="B458" s="14" t="s">
        <v>971</v>
      </c>
      <c r="C458" s="13">
        <v>-75117.39</v>
      </c>
      <c r="D458" s="13">
        <v>-75117.39</v>
      </c>
      <c r="E458" s="16">
        <f t="shared" si="5"/>
        <v>100</v>
      </c>
    </row>
    <row r="459" spans="1:5" ht="66.599999999999994" customHeight="1" x14ac:dyDescent="0.3">
      <c r="A459" s="2" t="s">
        <v>832</v>
      </c>
      <c r="B459" s="14" t="s">
        <v>829</v>
      </c>
      <c r="C459" s="13">
        <v>-4608280</v>
      </c>
      <c r="D459" s="13">
        <v>-4608280</v>
      </c>
      <c r="E459" s="16">
        <f t="shared" si="5"/>
        <v>100</v>
      </c>
    </row>
    <row r="460" spans="1:5" ht="66" customHeight="1" x14ac:dyDescent="0.3">
      <c r="A460" s="2" t="s">
        <v>871</v>
      </c>
      <c r="B460" s="14" t="s">
        <v>830</v>
      </c>
      <c r="C460" s="13">
        <v>-7875073.5099999998</v>
      </c>
      <c r="D460" s="13">
        <v>-7875073.5099999998</v>
      </c>
      <c r="E460" s="16">
        <f t="shared" si="5"/>
        <v>100</v>
      </c>
    </row>
    <row r="461" spans="1:5" ht="62.4" x14ac:dyDescent="0.3">
      <c r="A461" s="2" t="s">
        <v>869</v>
      </c>
      <c r="B461" s="14" t="s">
        <v>872</v>
      </c>
      <c r="C461" s="13">
        <v>-1518064.76</v>
      </c>
      <c r="D461" s="13">
        <v>-1518064.76</v>
      </c>
      <c r="E461" s="16">
        <f t="shared" si="5"/>
        <v>100</v>
      </c>
    </row>
    <row r="462" spans="1:5" ht="49.8" customHeight="1" x14ac:dyDescent="0.3">
      <c r="A462" s="2" t="s">
        <v>919</v>
      </c>
      <c r="B462" s="14" t="s">
        <v>920</v>
      </c>
      <c r="C462" s="13">
        <v>-396072.1</v>
      </c>
      <c r="D462" s="13">
        <v>-396072.1</v>
      </c>
      <c r="E462" s="16">
        <f t="shared" si="5"/>
        <v>100</v>
      </c>
    </row>
    <row r="463" spans="1:5" ht="46.8" x14ac:dyDescent="0.3">
      <c r="A463" s="2" t="s">
        <v>870</v>
      </c>
      <c r="B463" s="14" t="s">
        <v>873</v>
      </c>
      <c r="C463" s="13">
        <v>-595271.43999999994</v>
      </c>
      <c r="D463" s="13">
        <v>-595271.43999999994</v>
      </c>
      <c r="E463" s="16">
        <f t="shared" si="5"/>
        <v>100</v>
      </c>
    </row>
    <row r="464" spans="1:5" ht="62.4" x14ac:dyDescent="0.3">
      <c r="A464" s="2" t="s">
        <v>524</v>
      </c>
      <c r="B464" s="14" t="s">
        <v>525</v>
      </c>
      <c r="C464" s="13">
        <v>-1961255.08</v>
      </c>
      <c r="D464" s="13">
        <v>-1961255.08</v>
      </c>
      <c r="E464" s="16">
        <f t="shared" si="5"/>
        <v>100</v>
      </c>
    </row>
    <row r="465" spans="1:5" ht="51" customHeight="1" x14ac:dyDescent="0.3">
      <c r="A465" s="2" t="s">
        <v>834</v>
      </c>
      <c r="B465" s="14" t="s">
        <v>833</v>
      </c>
      <c r="C465" s="13">
        <v>-2998236.03</v>
      </c>
      <c r="D465" s="13">
        <v>-2998236.03</v>
      </c>
      <c r="E465" s="16">
        <f t="shared" si="5"/>
        <v>100</v>
      </c>
    </row>
    <row r="466" spans="1:5" ht="46.8" x14ac:dyDescent="0.3">
      <c r="A466" s="2" t="s">
        <v>921</v>
      </c>
      <c r="B466" s="14" t="s">
        <v>922</v>
      </c>
      <c r="C466" s="13">
        <v>-9777.0300000000007</v>
      </c>
      <c r="D466" s="13">
        <v>-9777.0300000000007</v>
      </c>
      <c r="E466" s="16">
        <f t="shared" si="5"/>
        <v>100</v>
      </c>
    </row>
    <row r="467" spans="1:5" ht="46.8" x14ac:dyDescent="0.3">
      <c r="A467" s="2" t="s">
        <v>874</v>
      </c>
      <c r="B467" s="14" t="s">
        <v>875</v>
      </c>
      <c r="C467" s="13">
        <v>-1373961.38</v>
      </c>
      <c r="D467" s="13">
        <v>-1373961.38</v>
      </c>
      <c r="E467" s="16">
        <f t="shared" si="5"/>
        <v>100</v>
      </c>
    </row>
    <row r="468" spans="1:5" ht="46.8" x14ac:dyDescent="0.3">
      <c r="A468" s="2" t="s">
        <v>923</v>
      </c>
      <c r="B468" s="14" t="s">
        <v>924</v>
      </c>
      <c r="C468" s="13">
        <v>-349438.44</v>
      </c>
      <c r="D468" s="13">
        <v>-349438.44</v>
      </c>
      <c r="E468" s="16">
        <f t="shared" si="5"/>
        <v>100</v>
      </c>
    </row>
    <row r="469" spans="1:5" ht="62.4" x14ac:dyDescent="0.3">
      <c r="A469" s="2" t="s">
        <v>972</v>
      </c>
      <c r="B469" s="14" t="s">
        <v>973</v>
      </c>
      <c r="C469" s="13">
        <v>0</v>
      </c>
      <c r="D469" s="13">
        <v>-3376403.59</v>
      </c>
      <c r="E469" s="16"/>
    </row>
    <row r="470" spans="1:5" ht="46.8" x14ac:dyDescent="0.3">
      <c r="A470" s="2" t="s">
        <v>526</v>
      </c>
      <c r="B470" s="3" t="s">
        <v>527</v>
      </c>
      <c r="C470" s="13">
        <v>-23571.82</v>
      </c>
      <c r="D470" s="13">
        <v>-23571.82</v>
      </c>
      <c r="E470" s="16">
        <f t="shared" si="5"/>
        <v>100</v>
      </c>
    </row>
    <row r="471" spans="1:5" ht="78" x14ac:dyDescent="0.3">
      <c r="A471" s="2" t="s">
        <v>528</v>
      </c>
      <c r="B471" s="3" t="s">
        <v>529</v>
      </c>
      <c r="C471" s="13">
        <v>-3505728.97</v>
      </c>
      <c r="D471" s="13">
        <v>-5288810.16</v>
      </c>
      <c r="E471" s="16">
        <f t="shared" si="5"/>
        <v>150.86192359017417</v>
      </c>
    </row>
    <row r="472" spans="1:5" ht="46.8" x14ac:dyDescent="0.3">
      <c r="A472" s="2" t="s">
        <v>369</v>
      </c>
      <c r="B472" s="3" t="s">
        <v>172</v>
      </c>
      <c r="C472" s="13">
        <v>-1065461.8899999999</v>
      </c>
      <c r="D472" s="13">
        <v>-1081862.06</v>
      </c>
      <c r="E472" s="16">
        <f t="shared" ref="E472:E487" si="6">D472/C472*100</f>
        <v>101.53925449177727</v>
      </c>
    </row>
    <row r="473" spans="1:5" ht="124.8" x14ac:dyDescent="0.3">
      <c r="A473" s="2" t="s">
        <v>694</v>
      </c>
      <c r="B473" s="3" t="s">
        <v>693</v>
      </c>
      <c r="C473" s="13">
        <v>-75995.460000000006</v>
      </c>
      <c r="D473" s="13">
        <v>-75995.460000000006</v>
      </c>
      <c r="E473" s="16">
        <f t="shared" si="6"/>
        <v>100</v>
      </c>
    </row>
    <row r="474" spans="1:5" ht="78" x14ac:dyDescent="0.3">
      <c r="A474" s="2" t="s">
        <v>370</v>
      </c>
      <c r="B474" s="3" t="s">
        <v>161</v>
      </c>
      <c r="C474" s="13">
        <v>-4576562.63</v>
      </c>
      <c r="D474" s="13">
        <v>-4870252.3600000003</v>
      </c>
      <c r="E474" s="16">
        <f t="shared" si="6"/>
        <v>106.41725578220702</v>
      </c>
    </row>
    <row r="475" spans="1:5" ht="140.4" x14ac:dyDescent="0.3">
      <c r="A475" s="2" t="s">
        <v>530</v>
      </c>
      <c r="B475" s="3" t="s">
        <v>541</v>
      </c>
      <c r="C475" s="13">
        <v>-351184.28</v>
      </c>
      <c r="D475" s="13">
        <v>-422321.76</v>
      </c>
      <c r="E475" s="16">
        <f t="shared" si="6"/>
        <v>120.25645339250377</v>
      </c>
    </row>
    <row r="476" spans="1:5" ht="93.6" x14ac:dyDescent="0.3">
      <c r="A476" s="2" t="s">
        <v>697</v>
      </c>
      <c r="B476" s="3" t="s">
        <v>695</v>
      </c>
      <c r="C476" s="13">
        <v>-1.68</v>
      </c>
      <c r="D476" s="13">
        <v>-1.68</v>
      </c>
      <c r="E476" s="16">
        <f t="shared" si="6"/>
        <v>100</v>
      </c>
    </row>
    <row r="477" spans="1:5" ht="93.6" x14ac:dyDescent="0.3">
      <c r="A477" s="2" t="s">
        <v>698</v>
      </c>
      <c r="B477" s="3" t="s">
        <v>696</v>
      </c>
      <c r="C477" s="13">
        <v>-1413.23</v>
      </c>
      <c r="D477" s="13">
        <v>-1413.23</v>
      </c>
      <c r="E477" s="16">
        <f t="shared" si="6"/>
        <v>100</v>
      </c>
    </row>
    <row r="478" spans="1:5" ht="62.4" x14ac:dyDescent="0.3">
      <c r="A478" s="2" t="s">
        <v>876</v>
      </c>
      <c r="B478" s="3" t="s">
        <v>877</v>
      </c>
      <c r="C478" s="13">
        <v>-22922.65</v>
      </c>
      <c r="D478" s="13">
        <v>-22922.65</v>
      </c>
      <c r="E478" s="16">
        <f t="shared" si="6"/>
        <v>100</v>
      </c>
    </row>
    <row r="479" spans="1:5" ht="83.4" customHeight="1" x14ac:dyDescent="0.3">
      <c r="A479" s="2" t="s">
        <v>837</v>
      </c>
      <c r="B479" s="3" t="s">
        <v>835</v>
      </c>
      <c r="C479" s="13">
        <v>-1512.36</v>
      </c>
      <c r="D479" s="13">
        <v>-1512.36</v>
      </c>
      <c r="E479" s="16">
        <f t="shared" si="6"/>
        <v>100</v>
      </c>
    </row>
    <row r="480" spans="1:5" ht="78" x14ac:dyDescent="0.3">
      <c r="A480" s="2" t="s">
        <v>975</v>
      </c>
      <c r="B480" s="3" t="s">
        <v>974</v>
      </c>
      <c r="C480" s="13">
        <v>-391495</v>
      </c>
      <c r="D480" s="13">
        <v>-494100.57</v>
      </c>
      <c r="E480" s="16">
        <f t="shared" si="6"/>
        <v>126.20865400579828</v>
      </c>
    </row>
    <row r="481" spans="1:5" ht="49.2" customHeight="1" x14ac:dyDescent="0.3">
      <c r="A481" s="2" t="s">
        <v>838</v>
      </c>
      <c r="B481" s="3" t="s">
        <v>836</v>
      </c>
      <c r="C481" s="13">
        <v>-5452401.6399999997</v>
      </c>
      <c r="D481" s="13">
        <v>-5452401.6399999997</v>
      </c>
      <c r="E481" s="16">
        <f t="shared" si="6"/>
        <v>100</v>
      </c>
    </row>
    <row r="482" spans="1:5" ht="130.19999999999999" customHeight="1" x14ac:dyDescent="0.3">
      <c r="A482" s="2" t="s">
        <v>841</v>
      </c>
      <c r="B482" s="3" t="s">
        <v>839</v>
      </c>
      <c r="C482" s="13">
        <v>-845125.07</v>
      </c>
      <c r="D482" s="13">
        <v>-845125.07</v>
      </c>
      <c r="E482" s="16">
        <f>D482/C482*100</f>
        <v>100</v>
      </c>
    </row>
    <row r="483" spans="1:5" ht="192.6" customHeight="1" x14ac:dyDescent="0.3">
      <c r="A483" s="2" t="s">
        <v>842</v>
      </c>
      <c r="B483" s="3" t="s">
        <v>840</v>
      </c>
      <c r="C483" s="13">
        <v>-71879.03</v>
      </c>
      <c r="D483" s="13">
        <v>-71879.03</v>
      </c>
      <c r="E483" s="16">
        <f t="shared" ref="E483:E486" si="7">D483/C483*100</f>
        <v>100</v>
      </c>
    </row>
    <row r="484" spans="1:5" ht="97.2" customHeight="1" x14ac:dyDescent="0.3">
      <c r="A484" s="2" t="s">
        <v>844</v>
      </c>
      <c r="B484" s="3" t="s">
        <v>843</v>
      </c>
      <c r="C484" s="13">
        <v>-16423.55</v>
      </c>
      <c r="D484" s="13">
        <v>-16423.55</v>
      </c>
      <c r="E484" s="16">
        <f t="shared" si="7"/>
        <v>100</v>
      </c>
    </row>
    <row r="485" spans="1:5" ht="46.8" x14ac:dyDescent="0.3">
      <c r="A485" s="2" t="s">
        <v>878</v>
      </c>
      <c r="B485" s="3" t="s">
        <v>879</v>
      </c>
      <c r="C485" s="13">
        <v>-3149298.39</v>
      </c>
      <c r="D485" s="13">
        <v>-4345382.51</v>
      </c>
      <c r="E485" s="16">
        <f t="shared" si="7"/>
        <v>137.97938371917814</v>
      </c>
    </row>
    <row r="486" spans="1:5" ht="46.8" x14ac:dyDescent="0.3">
      <c r="A486" s="2" t="s">
        <v>531</v>
      </c>
      <c r="B486" s="14" t="s">
        <v>532</v>
      </c>
      <c r="C486" s="13">
        <v>-3488538.64</v>
      </c>
      <c r="D486" s="13">
        <v>-3501099.32</v>
      </c>
      <c r="E486" s="16">
        <f t="shared" si="7"/>
        <v>100.36005563636239</v>
      </c>
    </row>
    <row r="487" spans="1:5" ht="20.25" customHeight="1" x14ac:dyDescent="0.3">
      <c r="A487" s="27" t="s">
        <v>43</v>
      </c>
      <c r="B487" s="28"/>
      <c r="C487" s="12">
        <f>C4+C232</f>
        <v>82169335841.98999</v>
      </c>
      <c r="D487" s="12">
        <f>D4+D232</f>
        <v>84352208125.230011</v>
      </c>
      <c r="E487" s="17">
        <f t="shared" si="6"/>
        <v>102.6565533977756</v>
      </c>
    </row>
    <row r="488" spans="1:5" ht="40.200000000000003" customHeight="1" x14ac:dyDescent="0.3"/>
    <row r="489" spans="1:5" ht="44.4" customHeight="1" x14ac:dyDescent="0.4">
      <c r="A489" s="31" t="s">
        <v>927</v>
      </c>
      <c r="B489" s="31"/>
      <c r="C489" s="32" t="s">
        <v>928</v>
      </c>
      <c r="D489" s="32"/>
      <c r="E489" s="32"/>
    </row>
    <row r="490" spans="1:5" ht="21" x14ac:dyDescent="0.4">
      <c r="A490" s="22"/>
      <c r="B490" s="23"/>
      <c r="C490" s="23"/>
      <c r="D490" s="23"/>
      <c r="E490" s="21"/>
    </row>
    <row r="491" spans="1:5" x14ac:dyDescent="0.3">
      <c r="A491" s="24"/>
      <c r="B491" s="25"/>
      <c r="C491" s="25"/>
      <c r="D491" s="25"/>
      <c r="E491" s="21"/>
    </row>
    <row r="492" spans="1:5" x14ac:dyDescent="0.3">
      <c r="A492" s="26" t="s">
        <v>929</v>
      </c>
      <c r="B492" s="25"/>
      <c r="C492" s="25"/>
      <c r="D492" s="25"/>
      <c r="E492" s="21"/>
    </row>
    <row r="493" spans="1:5" x14ac:dyDescent="0.3">
      <c r="A493" s="26" t="s">
        <v>930</v>
      </c>
      <c r="B493" s="25"/>
      <c r="C493" s="25"/>
      <c r="D493" s="25"/>
      <c r="E493" s="21"/>
    </row>
    <row r="494" spans="1:5" x14ac:dyDescent="0.3">
      <c r="A494" s="26" t="s">
        <v>931</v>
      </c>
      <c r="B494" s="25"/>
      <c r="C494" s="25"/>
      <c r="D494" s="25"/>
      <c r="E494" s="21"/>
    </row>
    <row r="495" spans="1:5" x14ac:dyDescent="0.3">
      <c r="A495" s="26" t="s">
        <v>932</v>
      </c>
      <c r="B495" s="25"/>
      <c r="C495" s="25"/>
      <c r="D495" s="25"/>
      <c r="E495" s="21"/>
    </row>
    <row r="496" spans="1:5" x14ac:dyDescent="0.3">
      <c r="B496" s="11"/>
      <c r="C496" s="5"/>
    </row>
  </sheetData>
  <mergeCells count="5">
    <mergeCell ref="A487:B487"/>
    <mergeCell ref="A2:E2"/>
    <mergeCell ref="A1:E1"/>
    <mergeCell ref="A489:B489"/>
    <mergeCell ref="C489:E489"/>
  </mergeCells>
  <pageMargins left="0.39370078740157483" right="0.35433070866141736" top="0.31496062992125984" bottom="0.27559055118110237" header="0.15748031496062992" footer="0.15748031496062992"/>
  <pageSetup paperSize="9" scale="6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2022-02-15T14:52:48Z</cp:lastPrinted>
  <dcterms:created xsi:type="dcterms:W3CDTF">2018-12-25T15:55:39Z</dcterms:created>
  <dcterms:modified xsi:type="dcterms:W3CDTF">2022-03-14T12:41:15Z</dcterms:modified>
</cp:coreProperties>
</file>